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lazarekiala\lkiala\ITIE 2022\Rapport 2020-2021\RAPPORT\FINAL\FINAL 061223\"/>
    </mc:Choice>
  </mc:AlternateContent>
  <xr:revisionPtr revIDLastSave="0" documentId="13_ncr:1_{B4979AA7-D8D3-4B40-A601-5C22C519934C}" xr6:coauthVersionLast="47" xr6:coauthVersionMax="47" xr10:uidLastSave="{00000000-0000-0000-0000-000000000000}"/>
  <bookViews>
    <workbookView xWindow="-98" yWindow="-98" windowWidth="19396" windowHeight="10395" tabRatio="683" xr2:uid="{00000000-000D-0000-FFFF-FFFF00000000}"/>
  </bookViews>
  <sheets>
    <sheet name="Introduction" sheetId="13" r:id="rId1"/>
    <sheet name="Partie 1 - Présentation" sheetId="9" r:id="rId2"/>
    <sheet name="Partie 2 - Liste de pointage" sheetId="8" r:id="rId3"/>
    <sheet name="Partie 3 - Entités déclarantes" sheetId="12" r:id="rId4"/>
    <sheet name="Partie 4 - Recettes de l’État" sheetId="4" r:id="rId5"/>
    <sheet name="Partie 5 - Données d’entreprise" sheetId="11" r:id="rId6"/>
    <sheet name="Listes" sheetId="10" state="hidden" r:id="rId7"/>
  </sheets>
  <externalReferences>
    <externalReference r:id="rId8"/>
    <externalReference r:id="rId9"/>
  </externalReferences>
  <definedNames>
    <definedName name="_ftn1" localSheetId="2">'Partie 2 - Liste de pointage'!$H$150</definedName>
    <definedName name="_ftnref1" localSheetId="2">'Partie 2 - Liste de pointage'!$H$147</definedName>
    <definedName name="_Toc128306901" localSheetId="2">'Partie 2 - Liste de pointage'!$F$142</definedName>
    <definedName name="_Toc128306914" localSheetId="2">'Partie 2 - Liste de pointage'!$F$134</definedName>
    <definedName name="_Toc128306936" localSheetId="2">'Partie 2 - Liste de pointage'!$F$165</definedName>
    <definedName name="_Toc62285611" localSheetId="2">'Partie 2 - Liste de pointage'!$F$190</definedName>
    <definedName name="Agency_type">Table15[Type d''Agence]</definedName>
    <definedName name="Commodities_list">Table5_Commodities_list[Description de produit HS av. volume]</definedName>
    <definedName name="Commodity_names">Table5_Commodities_list[Description de produit HS]</definedName>
    <definedName name="Companies_list">Companies[Nom complet de l’entreprise]</definedName>
    <definedName name="Currency_code_list">Table1_Country_codes_and_currencies[Code de devise (ISO 4217)]</definedName>
    <definedName name="GFS_list">Table6_GFS_codes_classification[Combiné]</definedName>
    <definedName name="Government_entities_list">Government_agencies[Nom complet de l’entité]</definedName>
    <definedName name="Project_phases_list">Table12[Étapes du projet]</definedName>
    <definedName name="Projectname">Companies15[Nom complet du projet]</definedName>
    <definedName name="Reporting_options_list">Table3_Reporting_options[Liste]</definedName>
    <definedName name="Revenue_stream_list">Government_revenues_table[Nom du flux de revenus]</definedName>
    <definedName name="Sector_list">Table7_sectors[Secteur (s)]</definedName>
    <definedName name="Simple_options_list">Table2_Simple_options[Liste]</definedName>
    <definedName name="Total_reconciled">Table10[Valeur de revenus]</definedName>
    <definedName name="Total_revenues">Government_revenues_table[Valeur des revenus]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9" i="12" l="1"/>
  <c r="E90" i="12"/>
  <c r="F175" i="8"/>
  <c r="F172" i="8"/>
  <c r="F171" i="8"/>
  <c r="F170" i="8"/>
  <c r="F42" i="8"/>
  <c r="B109" i="8"/>
  <c r="B107" i="8"/>
  <c r="B105" i="8"/>
  <c r="B103" i="8"/>
  <c r="J102" i="4" l="1"/>
  <c r="I1720" i="11" l="1"/>
  <c r="K1720" i="11" l="1"/>
  <c r="J104" i="4"/>
  <c r="K1718" i="11"/>
  <c r="I104" i="4" l="1"/>
  <c r="F208" i="8" l="1"/>
  <c r="B130" i="8" l="1"/>
  <c r="B128" i="8"/>
  <c r="B126" i="8"/>
  <c r="F59" i="8"/>
  <c r="F119" i="8"/>
  <c r="F89" i="8"/>
  <c r="F69" i="8"/>
  <c r="F58" i="8"/>
  <c r="E36" i="9" l="1"/>
  <c r="D150" i="8"/>
  <c r="E61" i="9" s="1"/>
  <c r="E60" i="9" l="1"/>
  <c r="E59" i="9"/>
  <c r="E62" i="9"/>
  <c r="B75" i="8"/>
  <c r="E58" i="9" l="1"/>
  <c r="E23" i="9"/>
  <c r="B146" i="8" l="1"/>
  <c r="B101" i="8"/>
  <c r="B99" i="8"/>
  <c r="B97" i="8"/>
  <c r="B95" i="8"/>
  <c r="B93" i="8"/>
  <c r="B91" i="8"/>
  <c r="B85" i="8"/>
  <c r="B81" i="8"/>
  <c r="B79" i="8"/>
  <c r="B77" i="8"/>
  <c r="B73" i="8"/>
  <c r="B71" i="8"/>
  <c r="B1716" i="11"/>
  <c r="N4" i="4"/>
  <c r="E4" i="12"/>
  <c r="H4" i="8"/>
  <c r="G4" i="9"/>
  <c r="E22" i="9"/>
  <c r="E21" i="9"/>
  <c r="J117" i="4"/>
  <c r="B64" i="4"/>
  <c r="C64" i="4"/>
  <c r="D64" i="4"/>
  <c r="E64" i="4"/>
  <c r="B73" i="4"/>
  <c r="C73" i="4"/>
  <c r="D73" i="4"/>
  <c r="E73" i="4"/>
  <c r="E78" i="4"/>
  <c r="D78" i="4"/>
  <c r="C78" i="4"/>
  <c r="B78" i="4"/>
  <c r="E76" i="4"/>
  <c r="D76" i="4"/>
  <c r="C76" i="4"/>
  <c r="B76" i="4"/>
  <c r="E75" i="4"/>
  <c r="D75" i="4"/>
  <c r="C75" i="4"/>
  <c r="B75" i="4"/>
  <c r="E74" i="4"/>
  <c r="D74" i="4"/>
  <c r="C74" i="4"/>
  <c r="B74" i="4"/>
  <c r="E72" i="4"/>
  <c r="D72" i="4"/>
  <c r="C72" i="4"/>
  <c r="B72" i="4"/>
  <c r="E71" i="4"/>
  <c r="D71" i="4"/>
  <c r="C71" i="4"/>
  <c r="B71" i="4"/>
  <c r="E70" i="4"/>
  <c r="D70" i="4"/>
  <c r="C70" i="4"/>
  <c r="B70" i="4"/>
  <c r="E62" i="4"/>
  <c r="D52" i="4"/>
  <c r="E53" i="4"/>
  <c r="D53" i="4"/>
  <c r="C53" i="4"/>
  <c r="B53" i="4"/>
  <c r="E52" i="4"/>
  <c r="C52" i="4"/>
  <c r="B52" i="4"/>
  <c r="E51" i="4"/>
  <c r="D51" i="4"/>
  <c r="C51" i="4"/>
  <c r="B51" i="4"/>
  <c r="C54" i="4"/>
  <c r="C55" i="4"/>
  <c r="C56" i="4"/>
  <c r="C57" i="4"/>
  <c r="C58" i="4"/>
  <c r="C59" i="4"/>
  <c r="C60" i="4"/>
  <c r="C61" i="4"/>
  <c r="C62" i="4"/>
  <c r="C63" i="4"/>
  <c r="C65" i="4"/>
  <c r="C66" i="4"/>
  <c r="C67" i="4"/>
  <c r="C68" i="4"/>
  <c r="C69" i="4"/>
  <c r="D54" i="4"/>
  <c r="D55" i="4"/>
  <c r="D56" i="4"/>
  <c r="D57" i="4"/>
  <c r="D58" i="4"/>
  <c r="D59" i="4"/>
  <c r="D60" i="4"/>
  <c r="D61" i="4"/>
  <c r="D62" i="4"/>
  <c r="D63" i="4"/>
  <c r="D65" i="4"/>
  <c r="D66" i="4"/>
  <c r="D67" i="4"/>
  <c r="D68" i="4"/>
  <c r="D69" i="4"/>
  <c r="E54" i="4"/>
  <c r="E55" i="4"/>
  <c r="E56" i="4"/>
  <c r="E57" i="4"/>
  <c r="E58" i="4"/>
  <c r="E59" i="4"/>
  <c r="E60" i="4"/>
  <c r="E61" i="4"/>
  <c r="E63" i="4"/>
  <c r="E65" i="4"/>
  <c r="E66" i="4"/>
  <c r="E67" i="4"/>
  <c r="E68" i="4"/>
  <c r="E69" i="4"/>
  <c r="B54" i="4"/>
  <c r="B55" i="4"/>
  <c r="B56" i="4"/>
  <c r="B57" i="4"/>
  <c r="B58" i="4"/>
  <c r="B59" i="4"/>
  <c r="B60" i="4"/>
  <c r="B61" i="4"/>
  <c r="B62" i="4"/>
  <c r="B63" i="4"/>
  <c r="B65" i="4"/>
  <c r="B66" i="4"/>
  <c r="B67" i="4"/>
  <c r="B68" i="4"/>
  <c r="B69"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<sst xmlns="http://schemas.openxmlformats.org/spreadsheetml/2006/main" count="10788" uniqueCount="3482">
  <si>
    <t>Afghanistan</t>
  </si>
  <si>
    <t>AF</t>
  </si>
  <si>
    <t>AFG</t>
  </si>
  <si>
    <t>AX</t>
  </si>
  <si>
    <t>ALA</t>
  </si>
  <si>
    <t>Albanie</t>
  </si>
  <si>
    <t>AL</t>
  </si>
  <si>
    <t>ALB</t>
  </si>
  <si>
    <t>Algérie</t>
  </si>
  <si>
    <t>DZ</t>
  </si>
  <si>
    <t>DZA</t>
  </si>
  <si>
    <t>Samoa américaines</t>
  </si>
  <si>
    <t>AS</t>
  </si>
  <si>
    <t>ASM</t>
  </si>
  <si>
    <t>Andorre</t>
  </si>
  <si>
    <t>AD</t>
  </si>
  <si>
    <t>AND</t>
  </si>
  <si>
    <t>Angola</t>
  </si>
  <si>
    <t>AO</t>
  </si>
  <si>
    <t>AGO</t>
  </si>
  <si>
    <t>Anguilla</t>
  </si>
  <si>
    <t>AI</t>
  </si>
  <si>
    <t>AIA</t>
  </si>
  <si>
    <t>Antigua et Barbuda</t>
  </si>
  <si>
    <t>AG</t>
  </si>
  <si>
    <t>ATG</t>
  </si>
  <si>
    <t>Argentine</t>
  </si>
  <si>
    <t>AR</t>
  </si>
  <si>
    <t>ARG</t>
  </si>
  <si>
    <t>Arménie</t>
  </si>
  <si>
    <t>AM</t>
  </si>
  <si>
    <t>ARM</t>
  </si>
  <si>
    <t>Aruba</t>
  </si>
  <si>
    <t>AW</t>
  </si>
  <si>
    <t>ABW</t>
  </si>
  <si>
    <t>Australie</t>
  </si>
  <si>
    <t>AU</t>
  </si>
  <si>
    <t>AUS</t>
  </si>
  <si>
    <t>Autriche</t>
  </si>
  <si>
    <t>AT</t>
  </si>
  <si>
    <t>AUT</t>
  </si>
  <si>
    <t>Azerbaïdjan</t>
  </si>
  <si>
    <t>AZ</t>
  </si>
  <si>
    <t>AZE</t>
  </si>
  <si>
    <t>Bahamas</t>
  </si>
  <si>
    <t>BS</t>
  </si>
  <si>
    <t>BHS</t>
  </si>
  <si>
    <t>Bahreïn</t>
  </si>
  <si>
    <t>BH</t>
  </si>
  <si>
    <t>BHR</t>
  </si>
  <si>
    <t>Bangladesh</t>
  </si>
  <si>
    <t>BD</t>
  </si>
  <si>
    <t>BGD</t>
  </si>
  <si>
    <t>Barbade</t>
  </si>
  <si>
    <t>BB</t>
  </si>
  <si>
    <t>BRB</t>
  </si>
  <si>
    <t>Belarus</t>
  </si>
  <si>
    <t>BY</t>
  </si>
  <si>
    <t>BLR</t>
  </si>
  <si>
    <t>Belgique</t>
  </si>
  <si>
    <t>BE</t>
  </si>
  <si>
    <t>BEL</t>
  </si>
  <si>
    <t>Belize</t>
  </si>
  <si>
    <t>BZ</t>
  </si>
  <si>
    <t>BLZ</t>
  </si>
  <si>
    <t>Bénin</t>
  </si>
  <si>
    <t>BJ</t>
  </si>
  <si>
    <t>BEN</t>
  </si>
  <si>
    <t>Bermudes</t>
  </si>
  <si>
    <t>BM</t>
  </si>
  <si>
    <t>BMU</t>
  </si>
  <si>
    <t>Bhoutan</t>
  </si>
  <si>
    <t>BT</t>
  </si>
  <si>
    <t>BTN</t>
  </si>
  <si>
    <t>Bolivie</t>
  </si>
  <si>
    <t>BO</t>
  </si>
  <si>
    <t>BOL</t>
  </si>
  <si>
    <t>Bosnie-Herzégovine</t>
  </si>
  <si>
    <t>BA</t>
  </si>
  <si>
    <t>BIH</t>
  </si>
  <si>
    <t>Botswana</t>
  </si>
  <si>
    <t>BW</t>
  </si>
  <si>
    <t>BWA</t>
  </si>
  <si>
    <t>Brésil</t>
  </si>
  <si>
    <t>BR</t>
  </si>
  <si>
    <t>BRA</t>
  </si>
  <si>
    <t>Îles Vierges britanniques</t>
  </si>
  <si>
    <t>VG</t>
  </si>
  <si>
    <t>VGB</t>
  </si>
  <si>
    <t>Territoire britannique de l’océan Indien</t>
  </si>
  <si>
    <t>IO</t>
  </si>
  <si>
    <t>IOT</t>
  </si>
  <si>
    <t>BN</t>
  </si>
  <si>
    <t>BRN</t>
  </si>
  <si>
    <t>Bulgarie</t>
  </si>
  <si>
    <t>BG</t>
  </si>
  <si>
    <t>BGR</t>
  </si>
  <si>
    <t>Burkina Faso</t>
  </si>
  <si>
    <t>BF</t>
  </si>
  <si>
    <t>BFA</t>
  </si>
  <si>
    <t>Burundi</t>
  </si>
  <si>
    <t>BI</t>
  </si>
  <si>
    <t>BDI</t>
  </si>
  <si>
    <t>Cambodge</t>
  </si>
  <si>
    <t>KH</t>
  </si>
  <si>
    <t>KHM</t>
  </si>
  <si>
    <t>Cameroun</t>
  </si>
  <si>
    <t>CM</t>
  </si>
  <si>
    <t>CMR</t>
  </si>
  <si>
    <t>Canada</t>
  </si>
  <si>
    <t>CA</t>
  </si>
  <si>
    <t>CAN</t>
  </si>
  <si>
    <t>Cap Vert</t>
  </si>
  <si>
    <t>CV</t>
  </si>
  <si>
    <t>CPV</t>
  </si>
  <si>
    <t>Îles Salomon</t>
  </si>
  <si>
    <t>KY</t>
  </si>
  <si>
    <t>CYM</t>
  </si>
  <si>
    <t>République centrafricaine</t>
  </si>
  <si>
    <t>CF</t>
  </si>
  <si>
    <t>CAF</t>
  </si>
  <si>
    <t>Tchad</t>
  </si>
  <si>
    <t>TD</t>
  </si>
  <si>
    <t>TCD</t>
  </si>
  <si>
    <t>Chili</t>
  </si>
  <si>
    <t>CL</t>
  </si>
  <si>
    <t>CHL</t>
  </si>
  <si>
    <t>Chine</t>
  </si>
  <si>
    <t>CN</t>
  </si>
  <si>
    <t>CHN</t>
  </si>
  <si>
    <t>HK</t>
  </si>
  <si>
    <t>HKG</t>
  </si>
  <si>
    <t>MO</t>
  </si>
  <si>
    <t>MAC</t>
  </si>
  <si>
    <t>Île de Noël</t>
  </si>
  <si>
    <t>CX</t>
  </si>
  <si>
    <t>CXR</t>
  </si>
  <si>
    <t>Îles Keeling</t>
  </si>
  <si>
    <t>CC</t>
  </si>
  <si>
    <t>CCK</t>
  </si>
  <si>
    <t>Colombie</t>
  </si>
  <si>
    <t>CO</t>
  </si>
  <si>
    <t>COL</t>
  </si>
  <si>
    <t>Comores</t>
  </si>
  <si>
    <t>KM</t>
  </si>
  <si>
    <t>COM</t>
  </si>
  <si>
    <t>CG</t>
  </si>
  <si>
    <t>COG</t>
  </si>
  <si>
    <t>CD</t>
  </si>
  <si>
    <t>COD</t>
  </si>
  <si>
    <t>Costa Rica</t>
  </si>
  <si>
    <t>CR</t>
  </si>
  <si>
    <t>CRI</t>
  </si>
  <si>
    <t>CI</t>
  </si>
  <si>
    <t>CIV</t>
  </si>
  <si>
    <t>Croatie</t>
  </si>
  <si>
    <t>HR</t>
  </si>
  <si>
    <t>HRV</t>
  </si>
  <si>
    <t>Cuba</t>
  </si>
  <si>
    <t>CU</t>
  </si>
  <si>
    <t>CUB</t>
  </si>
  <si>
    <t>Chypre</t>
  </si>
  <si>
    <t>CY</t>
  </si>
  <si>
    <t>CYP</t>
  </si>
  <si>
    <t>République tchèque</t>
  </si>
  <si>
    <t>CZ</t>
  </si>
  <si>
    <t>CZE</t>
  </si>
  <si>
    <t>Danemark</t>
  </si>
  <si>
    <t>DK</t>
  </si>
  <si>
    <t>DNK</t>
  </si>
  <si>
    <t>Djibouti</t>
  </si>
  <si>
    <t>DJ</t>
  </si>
  <si>
    <t>DJI</t>
  </si>
  <si>
    <t>Dominique</t>
  </si>
  <si>
    <t>DM</t>
  </si>
  <si>
    <t>DMA</t>
  </si>
  <si>
    <t>République dominicaine</t>
  </si>
  <si>
    <t>DO</t>
  </si>
  <si>
    <t>DOM</t>
  </si>
  <si>
    <t>Équateur</t>
  </si>
  <si>
    <t>EC</t>
  </si>
  <si>
    <t>ECU</t>
  </si>
  <si>
    <t>Égypte</t>
  </si>
  <si>
    <t>EG</t>
  </si>
  <si>
    <t>EGY</t>
  </si>
  <si>
    <t>Salvador</t>
  </si>
  <si>
    <t>SV</t>
  </si>
  <si>
    <t>SLV</t>
  </si>
  <si>
    <t>Guinée équatoriale</t>
  </si>
  <si>
    <t>GQ</t>
  </si>
  <si>
    <t>GNQ</t>
  </si>
  <si>
    <t>Érythrée</t>
  </si>
  <si>
    <t>ER</t>
  </si>
  <si>
    <t>ERI</t>
  </si>
  <si>
    <t>Estonie</t>
  </si>
  <si>
    <t>EE</t>
  </si>
  <si>
    <t>EST</t>
  </si>
  <si>
    <t>Éthiopie</t>
  </si>
  <si>
    <t>ET</t>
  </si>
  <si>
    <t>ETH</t>
  </si>
  <si>
    <t>FK</t>
  </si>
  <si>
    <t>FLK</t>
  </si>
  <si>
    <t>FO</t>
  </si>
  <si>
    <t>FRO</t>
  </si>
  <si>
    <t>Fidji</t>
  </si>
  <si>
    <t>FJ</t>
  </si>
  <si>
    <t>FJI</t>
  </si>
  <si>
    <t>Finlande</t>
  </si>
  <si>
    <t>FI</t>
  </si>
  <si>
    <t>FIN</t>
  </si>
  <si>
    <t>France</t>
  </si>
  <si>
    <t>FR</t>
  </si>
  <si>
    <t>FRA</t>
  </si>
  <si>
    <t>Guyane française</t>
  </si>
  <si>
    <t>GF</t>
  </si>
  <si>
    <t>GUF</t>
  </si>
  <si>
    <t>Polynésie française</t>
  </si>
  <si>
    <t>PF</t>
  </si>
  <si>
    <t>PYF</t>
  </si>
  <si>
    <t>Territoires français australs</t>
  </si>
  <si>
    <t>TF</t>
  </si>
  <si>
    <t>ATF</t>
  </si>
  <si>
    <t>Gabon</t>
  </si>
  <si>
    <t>GA</t>
  </si>
  <si>
    <t>GAB</t>
  </si>
  <si>
    <t>Gambie</t>
  </si>
  <si>
    <t>GM</t>
  </si>
  <si>
    <t>GMB</t>
  </si>
  <si>
    <t>Géorgie</t>
  </si>
  <si>
    <t>GE</t>
  </si>
  <si>
    <t>GEO</t>
  </si>
  <si>
    <t>Allemagne</t>
  </si>
  <si>
    <t>DE</t>
  </si>
  <si>
    <t>DEU</t>
  </si>
  <si>
    <t>Ghana</t>
  </si>
  <si>
    <t>GH</t>
  </si>
  <si>
    <t>GHA</t>
  </si>
  <si>
    <t>Gibraltar</t>
  </si>
  <si>
    <t>GI</t>
  </si>
  <si>
    <t>GIB</t>
  </si>
  <si>
    <t>Grèce</t>
  </si>
  <si>
    <t>GR</t>
  </si>
  <si>
    <t>GRC</t>
  </si>
  <si>
    <t>Groenland</t>
  </si>
  <si>
    <t>GL</t>
  </si>
  <si>
    <t>GRL</t>
  </si>
  <si>
    <t>Grenade</t>
  </si>
  <si>
    <t>GD</t>
  </si>
  <si>
    <t>GRD</t>
  </si>
  <si>
    <t>Guadeloupe</t>
  </si>
  <si>
    <t>GP</t>
  </si>
  <si>
    <t>GLP</t>
  </si>
  <si>
    <t>Guam</t>
  </si>
  <si>
    <t>GU</t>
  </si>
  <si>
    <t>GUM</t>
  </si>
  <si>
    <t>Guatemala</t>
  </si>
  <si>
    <t>GT</t>
  </si>
  <si>
    <t>GTM</t>
  </si>
  <si>
    <t>GG</t>
  </si>
  <si>
    <t>GGY</t>
  </si>
  <si>
    <t>Guinée</t>
  </si>
  <si>
    <t>GN</t>
  </si>
  <si>
    <t>GIN</t>
  </si>
  <si>
    <t>Guinée-Bissau</t>
  </si>
  <si>
    <t>GW</t>
  </si>
  <si>
    <t>GNB</t>
  </si>
  <si>
    <t>Guyana</t>
  </si>
  <si>
    <t>GY</t>
  </si>
  <si>
    <t>GUY</t>
  </si>
  <si>
    <t>Haïti</t>
  </si>
  <si>
    <t>HT</t>
  </si>
  <si>
    <t>HTI</t>
  </si>
  <si>
    <t>Îles Heard et McDonald</t>
  </si>
  <si>
    <t>HM</t>
  </si>
  <si>
    <t>HMD</t>
  </si>
  <si>
    <t>VA</t>
  </si>
  <si>
    <t>Honduras</t>
  </si>
  <si>
    <t>HN</t>
  </si>
  <si>
    <t>HND</t>
  </si>
  <si>
    <t>Hongrie</t>
  </si>
  <si>
    <t>HU</t>
  </si>
  <si>
    <t>HUN</t>
  </si>
  <si>
    <t>Islande</t>
  </si>
  <si>
    <t>IS</t>
  </si>
  <si>
    <t>ISL</t>
  </si>
  <si>
    <t>Inde</t>
  </si>
  <si>
    <t>IN</t>
  </si>
  <si>
    <t>IND</t>
  </si>
  <si>
    <t>Indonésie</t>
  </si>
  <si>
    <t>ID</t>
  </si>
  <si>
    <t>IDN</t>
  </si>
  <si>
    <t>IR</t>
  </si>
  <si>
    <t>IRN</t>
  </si>
  <si>
    <t>Irak</t>
  </si>
  <si>
    <t>IQ</t>
  </si>
  <si>
    <t>IRQ</t>
  </si>
  <si>
    <t>Irlande</t>
  </si>
  <si>
    <t>IE</t>
  </si>
  <si>
    <t>IRL</t>
  </si>
  <si>
    <t>Île de Man</t>
  </si>
  <si>
    <t>IM</t>
  </si>
  <si>
    <t>IMN</t>
  </si>
  <si>
    <t>Israël</t>
  </si>
  <si>
    <t>IL</t>
  </si>
  <si>
    <t>ISR</t>
  </si>
  <si>
    <t>Italie</t>
  </si>
  <si>
    <t>IT</t>
  </si>
  <si>
    <t>ITA</t>
  </si>
  <si>
    <t>Jamaïque</t>
  </si>
  <si>
    <t>JM</t>
  </si>
  <si>
    <t>JAM</t>
  </si>
  <si>
    <t>Japon</t>
  </si>
  <si>
    <t>JP</t>
  </si>
  <si>
    <t>JPN</t>
  </si>
  <si>
    <t>Jersey</t>
  </si>
  <si>
    <t>JE</t>
  </si>
  <si>
    <t>JEY</t>
  </si>
  <si>
    <t>Jordanie</t>
  </si>
  <si>
    <t>JO</t>
  </si>
  <si>
    <t>JOR</t>
  </si>
  <si>
    <t>Kazakhstan</t>
  </si>
  <si>
    <t>KZ</t>
  </si>
  <si>
    <t>KAZ</t>
  </si>
  <si>
    <t>Kenya</t>
  </si>
  <si>
    <t>KE</t>
  </si>
  <si>
    <t>KEN</t>
  </si>
  <si>
    <t>Kiribati</t>
  </si>
  <si>
    <t>KI</t>
  </si>
  <si>
    <t>KIR</t>
  </si>
  <si>
    <t>Corée (du Nord)</t>
  </si>
  <si>
    <t>KP</t>
  </si>
  <si>
    <t>PRK</t>
  </si>
  <si>
    <t>Corée (du Sud)</t>
  </si>
  <si>
    <t>KR</t>
  </si>
  <si>
    <t>KOR</t>
  </si>
  <si>
    <t>KW</t>
  </si>
  <si>
    <t>KWT</t>
  </si>
  <si>
    <t>KG</t>
  </si>
  <si>
    <t>KGZ</t>
  </si>
  <si>
    <t>RPD du Laos</t>
  </si>
  <si>
    <t>LA</t>
  </si>
  <si>
    <t>LAO</t>
  </si>
  <si>
    <t>Lettonie</t>
  </si>
  <si>
    <t>LV</t>
  </si>
  <si>
    <t>LVA</t>
  </si>
  <si>
    <t>Liban</t>
  </si>
  <si>
    <t>LB</t>
  </si>
  <si>
    <t>LBN</t>
  </si>
  <si>
    <t>Lesotho</t>
  </si>
  <si>
    <t>LS</t>
  </si>
  <si>
    <t>LSO</t>
  </si>
  <si>
    <t>Libéria</t>
  </si>
  <si>
    <t>LR</t>
  </si>
  <si>
    <t>LBR</t>
  </si>
  <si>
    <t>Libye</t>
  </si>
  <si>
    <t>LY</t>
  </si>
  <si>
    <t>LBY</t>
  </si>
  <si>
    <t>Liechtenstein</t>
  </si>
  <si>
    <t>LI</t>
  </si>
  <si>
    <t>LIE</t>
  </si>
  <si>
    <t>Lituanie</t>
  </si>
  <si>
    <t>LT</t>
  </si>
  <si>
    <t>LTU</t>
  </si>
  <si>
    <t>Luxembourg</t>
  </si>
  <si>
    <t>LU</t>
  </si>
  <si>
    <t>LUX</t>
  </si>
  <si>
    <t>MK</t>
  </si>
  <si>
    <r>
      <rPr>
        <sz val="10.5"/>
        <color theme="1"/>
        <rFont val="Calibri"/>
        <family val="2"/>
      </rPr>
      <t>MKD</t>
    </r>
  </si>
  <si>
    <t>Madagascar</t>
  </si>
  <si>
    <t>MG</t>
  </si>
  <si>
    <t>MDG</t>
  </si>
  <si>
    <t>Malawi</t>
  </si>
  <si>
    <t>MW</t>
  </si>
  <si>
    <t>MWI</t>
  </si>
  <si>
    <t>Malaisie</t>
  </si>
  <si>
    <t>MY</t>
  </si>
  <si>
    <t>MYS</t>
  </si>
  <si>
    <t>Maldives</t>
  </si>
  <si>
    <t>MV</t>
  </si>
  <si>
    <t>MDV</t>
  </si>
  <si>
    <t>Mali</t>
  </si>
  <si>
    <t>ML</t>
  </si>
  <si>
    <t>MLI</t>
  </si>
  <si>
    <t>Malte</t>
  </si>
  <si>
    <t>MT</t>
  </si>
  <si>
    <t>MLT</t>
  </si>
  <si>
    <t>Îles Marshall</t>
  </si>
  <si>
    <t>MH</t>
  </si>
  <si>
    <t>MHL</t>
  </si>
  <si>
    <t>Martinique</t>
  </si>
  <si>
    <t>MQ</t>
  </si>
  <si>
    <t>MTQ</t>
  </si>
  <si>
    <t>Mauritanie</t>
  </si>
  <si>
    <t>MR</t>
  </si>
  <si>
    <t>MRT</t>
  </si>
  <si>
    <t>Maurice</t>
  </si>
  <si>
    <t>MU</t>
  </si>
  <si>
    <t>MUS</t>
  </si>
  <si>
    <t>Mayotte</t>
  </si>
  <si>
    <t>YT</t>
  </si>
  <si>
    <t>MYT</t>
  </si>
  <si>
    <t>Mexique</t>
  </si>
  <si>
    <t>MX</t>
  </si>
  <si>
    <t>MEX</t>
  </si>
  <si>
    <t>FM</t>
  </si>
  <si>
    <t>FSM</t>
  </si>
  <si>
    <t>Moldova</t>
  </si>
  <si>
    <t>MD</t>
  </si>
  <si>
    <t>MDA</t>
  </si>
  <si>
    <t>Monaco</t>
  </si>
  <si>
    <t>MC</t>
  </si>
  <si>
    <t>MCO</t>
  </si>
  <si>
    <t>Mongolie</t>
  </si>
  <si>
    <t>MN</t>
  </si>
  <si>
    <t>MNG</t>
  </si>
  <si>
    <t>ME</t>
  </si>
  <si>
    <t>MNE</t>
  </si>
  <si>
    <t>Montserrat</t>
  </si>
  <si>
    <t>MS</t>
  </si>
  <si>
    <t>MSR</t>
  </si>
  <si>
    <t>Maroc</t>
  </si>
  <si>
    <t>MA</t>
  </si>
  <si>
    <t>MAR</t>
  </si>
  <si>
    <t>Mozambique</t>
  </si>
  <si>
    <t>MZ</t>
  </si>
  <si>
    <t>MOZ</t>
  </si>
  <si>
    <t>Myanmar</t>
  </si>
  <si>
    <t>MM</t>
  </si>
  <si>
    <t>MMR</t>
  </si>
  <si>
    <t>Namibie</t>
  </si>
  <si>
    <t>NA</t>
  </si>
  <si>
    <t>NAM</t>
  </si>
  <si>
    <t>Nauru</t>
  </si>
  <si>
    <t>NR</t>
  </si>
  <si>
    <t>NRU</t>
  </si>
  <si>
    <t>Népal</t>
  </si>
  <si>
    <t>NP</t>
  </si>
  <si>
    <t>NPL</t>
  </si>
  <si>
    <t>Pays-Bas</t>
  </si>
  <si>
    <t>NL</t>
  </si>
  <si>
    <t>NLD</t>
  </si>
  <si>
    <t>Antilles néerlandaises</t>
  </si>
  <si>
    <t>AN</t>
  </si>
  <si>
    <t>ANT</t>
  </si>
  <si>
    <t>Nouvelle Calédonie</t>
  </si>
  <si>
    <t>NC</t>
  </si>
  <si>
    <t>NCL</t>
  </si>
  <si>
    <t>Nouvelle-Zélande</t>
  </si>
  <si>
    <t>NZ</t>
  </si>
  <si>
    <t>NZL</t>
  </si>
  <si>
    <t>Nicaragua</t>
  </si>
  <si>
    <t>NI</t>
  </si>
  <si>
    <t>NIC</t>
  </si>
  <si>
    <t>Niger</t>
  </si>
  <si>
    <t>NE</t>
  </si>
  <si>
    <t>NER</t>
  </si>
  <si>
    <t>Nigeria</t>
  </si>
  <si>
    <t>NG</t>
  </si>
  <si>
    <t>NGA</t>
  </si>
  <si>
    <t>Niue</t>
  </si>
  <si>
    <t>NU</t>
  </si>
  <si>
    <t>NIU</t>
  </si>
  <si>
    <t>Îles Norfolk</t>
  </si>
  <si>
    <t>NF</t>
  </si>
  <si>
    <t>NFK</t>
  </si>
  <si>
    <t>Îles Marianne septentrionales</t>
  </si>
  <si>
    <t>MP</t>
  </si>
  <si>
    <t>MNP</t>
  </si>
  <si>
    <t>Norvège</t>
  </si>
  <si>
    <t>NO</t>
  </si>
  <si>
    <t>NOR</t>
  </si>
  <si>
    <t>Oman</t>
  </si>
  <si>
    <t>OM</t>
  </si>
  <si>
    <t>OMN</t>
  </si>
  <si>
    <t>Pakistan</t>
  </si>
  <si>
    <t>PK</t>
  </si>
  <si>
    <t>PAK</t>
  </si>
  <si>
    <t>Palau</t>
  </si>
  <si>
    <t>PW</t>
  </si>
  <si>
    <t>PLW</t>
  </si>
  <si>
    <t>Territoire palestinien</t>
  </si>
  <si>
    <t>PS</t>
  </si>
  <si>
    <t>PSE</t>
  </si>
  <si>
    <t>Panama</t>
  </si>
  <si>
    <t>PA</t>
  </si>
  <si>
    <t>PAN</t>
  </si>
  <si>
    <t>Papouasie-Nouvelle-Guinée</t>
  </si>
  <si>
    <t>PG</t>
  </si>
  <si>
    <t>PNG</t>
  </si>
  <si>
    <t>Paraguay</t>
  </si>
  <si>
    <t>PY</t>
  </si>
  <si>
    <t>PRY</t>
  </si>
  <si>
    <t>Pérou</t>
  </si>
  <si>
    <t>PE</t>
  </si>
  <si>
    <t>PER</t>
  </si>
  <si>
    <t>Philippines</t>
  </si>
  <si>
    <t>PH</t>
  </si>
  <si>
    <t>PHL</t>
  </si>
  <si>
    <t>Pitcairn</t>
  </si>
  <si>
    <t>PN</t>
  </si>
  <si>
    <t>PCN</t>
  </si>
  <si>
    <t>Pologne</t>
  </si>
  <si>
    <t>PL</t>
  </si>
  <si>
    <t>POL</t>
  </si>
  <si>
    <t>Portugal</t>
  </si>
  <si>
    <t>PT</t>
  </si>
  <si>
    <t>PRT</t>
  </si>
  <si>
    <t>Porto Rico</t>
  </si>
  <si>
    <t>PR</t>
  </si>
  <si>
    <t>PRI</t>
  </si>
  <si>
    <t>Qatar</t>
  </si>
  <si>
    <t>QA</t>
  </si>
  <si>
    <t>QAT</t>
  </si>
  <si>
    <t>RE</t>
  </si>
  <si>
    <t>REU</t>
  </si>
  <si>
    <t>Roumanie</t>
  </si>
  <si>
    <t>RO</t>
  </si>
  <si>
    <t>ROU</t>
  </si>
  <si>
    <t>Fédération de Russie</t>
  </si>
  <si>
    <t>RU</t>
  </si>
  <si>
    <t>RUS</t>
  </si>
  <si>
    <t>Rwanda</t>
  </si>
  <si>
    <t>RW</t>
  </si>
  <si>
    <t>RWA</t>
  </si>
  <si>
    <t>BL</t>
  </si>
  <si>
    <t>BLM</t>
  </si>
  <si>
    <t>Saint Hélène</t>
  </si>
  <si>
    <t>SH</t>
  </si>
  <si>
    <t>SHN</t>
  </si>
  <si>
    <t>Saint Kitts et Nevis</t>
  </si>
  <si>
    <t>KN</t>
  </si>
  <si>
    <t>KNA</t>
  </si>
  <si>
    <t>Sainte Lucie</t>
  </si>
  <si>
    <t>LC</t>
  </si>
  <si>
    <t>LCA</t>
  </si>
  <si>
    <t>MF</t>
  </si>
  <si>
    <t>MAF</t>
  </si>
  <si>
    <t>Saint Pierre et Miquelon</t>
  </si>
  <si>
    <t>PM</t>
  </si>
  <si>
    <t>SPM</t>
  </si>
  <si>
    <t>VC</t>
  </si>
  <si>
    <t>VCT</t>
  </si>
  <si>
    <t>Samoa</t>
  </si>
  <si>
    <t>WS</t>
  </si>
  <si>
    <t>WSM</t>
  </si>
  <si>
    <t>Saint Marin</t>
  </si>
  <si>
    <t>SM</t>
  </si>
  <si>
    <t>SMR</t>
  </si>
  <si>
    <t>Sao Tomé-et-Principe</t>
  </si>
  <si>
    <t>ST</t>
  </si>
  <si>
    <t>STP</t>
  </si>
  <si>
    <t>Arabie saoudite</t>
  </si>
  <si>
    <t>SA</t>
  </si>
  <si>
    <t>SAU</t>
  </si>
  <si>
    <t>Sénégal</t>
  </si>
  <si>
    <t>SN</t>
  </si>
  <si>
    <t>SEN</t>
  </si>
  <si>
    <t>Serbie</t>
  </si>
  <si>
    <t>RS</t>
  </si>
  <si>
    <t>SRB</t>
  </si>
  <si>
    <t>Seychelles</t>
  </si>
  <si>
    <t>SC</t>
  </si>
  <si>
    <t>SYC</t>
  </si>
  <si>
    <t>Sierra Leone</t>
  </si>
  <si>
    <t>SL</t>
  </si>
  <si>
    <t>SLE</t>
  </si>
  <si>
    <t>Singapour</t>
  </si>
  <si>
    <t>SG</t>
  </si>
  <si>
    <t>SGP</t>
  </si>
  <si>
    <t>Slovaquie</t>
  </si>
  <si>
    <t>SK</t>
  </si>
  <si>
    <t>SVK</t>
  </si>
  <si>
    <t>Slovénie</t>
  </si>
  <si>
    <t>SI</t>
  </si>
  <si>
    <t>SVN</t>
  </si>
  <si>
    <t>Îles Salomon</t>
  </si>
  <si>
    <t>SB</t>
  </si>
  <si>
    <t>SLB</t>
  </si>
  <si>
    <t>Somalie</t>
  </si>
  <si>
    <t>SO</t>
  </si>
  <si>
    <t>SOM</t>
  </si>
  <si>
    <t>Afrique du Sud</t>
  </si>
  <si>
    <t>ZA</t>
  </si>
  <si>
    <t>ZAF</t>
  </si>
  <si>
    <t>Géorgie du Sud et les Îles Sandwich du Sud</t>
  </si>
  <si>
    <t>GS</t>
  </si>
  <si>
    <t>SGS</t>
  </si>
  <si>
    <t>Soudan du Sud</t>
  </si>
  <si>
    <t>SS</t>
  </si>
  <si>
    <t>SSD</t>
  </si>
  <si>
    <t>Espagne</t>
  </si>
  <si>
    <t>ES</t>
  </si>
  <si>
    <t>ESP</t>
  </si>
  <si>
    <t>Sri Lanka</t>
  </si>
  <si>
    <t>LK</t>
  </si>
  <si>
    <t>LKA</t>
  </si>
  <si>
    <t>Soudan</t>
  </si>
  <si>
    <t>SD</t>
  </si>
  <si>
    <t>SDN</t>
  </si>
  <si>
    <t>Suriname</t>
  </si>
  <si>
    <t>SR</t>
  </si>
  <si>
    <t>SUR</t>
  </si>
  <si>
    <t>Îles Svalbard et Jan Mayen</t>
  </si>
  <si>
    <t>SJ</t>
  </si>
  <si>
    <t>SJM</t>
  </si>
  <si>
    <t>SZ</t>
  </si>
  <si>
    <t>SWZ</t>
  </si>
  <si>
    <t>Suède</t>
  </si>
  <si>
    <t>SE</t>
  </si>
  <si>
    <t>SWE</t>
  </si>
  <si>
    <t>Suisse</t>
  </si>
  <si>
    <t>CH</t>
  </si>
  <si>
    <t>CHE</t>
  </si>
  <si>
    <t>SY</t>
  </si>
  <si>
    <t>SYR</t>
  </si>
  <si>
    <t>TW</t>
  </si>
  <si>
    <t>TWN</t>
  </si>
  <si>
    <t>Tadjikistan</t>
  </si>
  <si>
    <t>TJ</t>
  </si>
  <si>
    <t>TJK</t>
  </si>
  <si>
    <t>TZ</t>
  </si>
  <si>
    <t>TZA</t>
  </si>
  <si>
    <t>Thaïlande</t>
  </si>
  <si>
    <t>TH</t>
  </si>
  <si>
    <t>THA</t>
  </si>
  <si>
    <t>Timor-Leste</t>
  </si>
  <si>
    <t>TL</t>
  </si>
  <si>
    <t>TLS</t>
  </si>
  <si>
    <t>Togo</t>
  </si>
  <si>
    <t>TG</t>
  </si>
  <si>
    <t>TGO</t>
  </si>
  <si>
    <t>Tokelau</t>
  </si>
  <si>
    <t>TK</t>
  </si>
  <si>
    <t>TKL</t>
  </si>
  <si>
    <t>Tonga</t>
  </si>
  <si>
    <t>TO</t>
  </si>
  <si>
    <t>TON</t>
  </si>
  <si>
    <t>TT</t>
  </si>
  <si>
    <t>TTO</t>
  </si>
  <si>
    <t>Tunisie</t>
  </si>
  <si>
    <t>TN</t>
  </si>
  <si>
    <t>TUN</t>
  </si>
  <si>
    <t>Turquie</t>
  </si>
  <si>
    <t>TR</t>
  </si>
  <si>
    <t>TUR</t>
  </si>
  <si>
    <t>Turkménistan</t>
  </si>
  <si>
    <t>TM</t>
  </si>
  <si>
    <t>TKM</t>
  </si>
  <si>
    <t>Îles Turques et Caïques</t>
  </si>
  <si>
    <t>TC</t>
  </si>
  <si>
    <t>TCA</t>
  </si>
  <si>
    <t>Tuvalu</t>
  </si>
  <si>
    <t>TV</t>
  </si>
  <si>
    <t>TUV</t>
  </si>
  <si>
    <t>Ouganda</t>
  </si>
  <si>
    <t>UG</t>
  </si>
  <si>
    <t>UGA</t>
  </si>
  <si>
    <t>Ukraine</t>
  </si>
  <si>
    <t>UA</t>
  </si>
  <si>
    <t>UKR</t>
  </si>
  <si>
    <t>Émirats arabes unis</t>
  </si>
  <si>
    <t>AE</t>
  </si>
  <si>
    <t>ARE</t>
  </si>
  <si>
    <t>Royaume-Uni</t>
  </si>
  <si>
    <t>GB</t>
  </si>
  <si>
    <t>GBR</t>
  </si>
  <si>
    <t>États-Unis</t>
  </si>
  <si>
    <t>US</t>
  </si>
  <si>
    <t>USA</t>
  </si>
  <si>
    <t>Uruguay</t>
  </si>
  <si>
    <t>UY</t>
  </si>
  <si>
    <t>URY</t>
  </si>
  <si>
    <t>Ouzbékistan</t>
  </si>
  <si>
    <t>UZ</t>
  </si>
  <si>
    <t>UZB</t>
  </si>
  <si>
    <t>Vanuatu</t>
  </si>
  <si>
    <t>VU</t>
  </si>
  <si>
    <t>VUT</t>
  </si>
  <si>
    <t>VE</t>
  </si>
  <si>
    <t>VEN</t>
  </si>
  <si>
    <t>Vietnam</t>
  </si>
  <si>
    <t>VN</t>
  </si>
  <si>
    <t>VNM</t>
  </si>
  <si>
    <t>Îles Vierges, États-Unis</t>
  </si>
  <si>
    <t>VI</t>
  </si>
  <si>
    <t>VIR</t>
  </si>
  <si>
    <t>Îles Wallis et Futuna</t>
  </si>
  <si>
    <t>WF</t>
  </si>
  <si>
    <t>WLF</t>
  </si>
  <si>
    <t>Sahara occidental</t>
  </si>
  <si>
    <t>EH</t>
  </si>
  <si>
    <t>ESH</t>
  </si>
  <si>
    <t>Yémen</t>
  </si>
  <si>
    <t>YE</t>
  </si>
  <si>
    <t>YEM</t>
  </si>
  <si>
    <t>Zambie</t>
  </si>
  <si>
    <t>ZM</t>
  </si>
  <si>
    <t>ZMB</t>
  </si>
  <si>
    <t>Zimbabwe</t>
  </si>
  <si>
    <t>ZW</t>
  </si>
  <si>
    <t>ZWE</t>
  </si>
  <si>
    <t>Tanzanie</t>
  </si>
  <si>
    <t>Taïwan</t>
  </si>
  <si>
    <t>Hong Kong</t>
  </si>
  <si>
    <t>Macao</t>
  </si>
  <si>
    <t>République du Congo</t>
  </si>
  <si>
    <t>République démocratique du Congo</t>
  </si>
  <si>
    <t>Réunion</t>
  </si>
  <si>
    <t>Saint-Barthélemy</t>
  </si>
  <si>
    <t>Côte d’Ivoire</t>
  </si>
  <si>
    <t>Malouines</t>
  </si>
  <si>
    <t>Vatican</t>
  </si>
  <si>
    <t>Iran</t>
  </si>
  <si>
    <t>République kirghize</t>
  </si>
  <si>
    <t>Macédoine</t>
  </si>
  <si>
    <t>Micronésie</t>
  </si>
  <si>
    <t>Saint-Martin</t>
  </si>
  <si>
    <t>Syrie</t>
  </si>
  <si>
    <t>Venezuela</t>
  </si>
  <si>
    <t>Eswatini</t>
  </si>
  <si>
    <r>
      <rPr>
        <b/>
        <sz val="10.5"/>
        <color theme="1"/>
        <rFont val="Calibri"/>
        <family val="2"/>
      </rPr>
      <t>Nom de pays ou région</t>
    </r>
  </si>
  <si>
    <r>
      <rPr>
        <b/>
        <sz val="10.5"/>
        <color theme="1"/>
        <rFont val="Calibri"/>
        <family val="2"/>
      </rPr>
      <t>Code ISO de pays (alpha 2)</t>
    </r>
  </si>
  <si>
    <r>
      <rPr>
        <b/>
        <sz val="10.5"/>
        <color theme="1"/>
        <rFont val="Calibri"/>
        <family val="2"/>
      </rPr>
      <t>Code numérique ISO (UN M49)</t>
    </r>
  </si>
  <si>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</si>
  <si>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</si>
  <si>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</si>
  <si>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</si>
  <si>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</si>
  <si>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</si>
  <si>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</si>
  <si>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</si>
  <si>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</si>
  <si>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</si>
  <si>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</si>
  <si>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</si>
  <si>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</si>
  <si>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</si>
  <si>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</si>
  <si>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</si>
  <si>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</si>
  <si>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</si>
  <si>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</si>
  <si>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</si>
  <si>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</si>
  <si>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</si>
  <si>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</si>
  <si>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</si>
  <si>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</si>
  <si>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</si>
  <si>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</si>
  <si>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</si>
  <si>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</si>
  <si>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</si>
  <si>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</si>
  <si>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</si>
  <si>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</si>
  <si>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</si>
  <si>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</si>
  <si>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</si>
  <si>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</si>
  <si>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</si>
  <si>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</si>
  <si>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</si>
  <si>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</si>
  <si>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</si>
  <si>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</si>
  <si>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</si>
  <si>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</si>
  <si>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</si>
  <si>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</si>
  <si>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</si>
  <si>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</si>
  <si>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</si>
  <si>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</si>
  <si>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</si>
  <si>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</si>
  <si>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</si>
  <si>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</si>
  <si>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</si>
  <si>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</si>
  <si>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</si>
  <si>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</si>
  <si>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</si>
  <si>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</si>
  <si>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</si>
  <si>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</si>
  <si>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</si>
  <si>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</si>
  <si>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</si>
  <si>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</si>
  <si>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</si>
  <si>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</si>
  <si>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</si>
  <si>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</si>
  <si>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</si>
  <si>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</si>
  <si>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</si>
  <si>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</si>
  <si>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</si>
  <si>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</si>
  <si>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</si>
  <si>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</si>
  <si>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</si>
  <si>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</si>
  <si>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</si>
  <si>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</si>
  <si>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</si>
  <si>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</si>
  <si>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</si>
  <si>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</si>
  <si>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</si>
  <si>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</si>
  <si>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</si>
  <si>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</si>
  <si>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</si>
  <si>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</si>
  <si>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</si>
  <si>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</si>
  <si>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</si>
  <si>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</si>
  <si>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</si>
  <si>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</si>
  <si>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</si>
  <si>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</si>
  <si>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</si>
  <si>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</si>
  <si>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</si>
  <si>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</si>
  <si>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</si>
  <si>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</si>
  <si>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</si>
  <si>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</si>
  <si>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</si>
  <si>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</si>
  <si>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</si>
  <si>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</si>
  <si>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</si>
  <si>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</si>
  <si>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</si>
  <si>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</si>
  <si>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</si>
  <si>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</si>
  <si>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</si>
  <si>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</si>
  <si>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</si>
  <si>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</si>
  <si>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</si>
  <si>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</si>
  <si>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</si>
  <si>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</si>
  <si>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</si>
  <si>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</si>
  <si>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</si>
  <si>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</si>
  <si>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</si>
  <si>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</si>
  <si>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</si>
  <si>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</si>
  <si>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</si>
  <si>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</si>
  <si>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</si>
  <si>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</si>
  <si>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</si>
  <si>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</si>
  <si>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</si>
  <si>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</si>
  <si>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</si>
  <si>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</si>
  <si>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</si>
  <si>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</si>
  <si>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</si>
  <si>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</si>
  <si>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</si>
  <si>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</si>
  <si>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</si>
  <si>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</si>
  <si>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</si>
  <si>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</si>
  <si>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</si>
  <si>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</si>
  <si>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</si>
  <si>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</si>
  <si>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</si>
  <si>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</si>
  <si>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</si>
  <si>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</si>
  <si>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</si>
  <si>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</si>
  <si>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</si>
  <si>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</si>
  <si>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</si>
  <si>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</si>
  <si>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</si>
  <si>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</si>
  <si>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</si>
  <si>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</si>
  <si>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</si>
  <si>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</si>
  <si>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</si>
  <si>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</si>
  <si>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</si>
  <si>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</si>
  <si>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</si>
  <si>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</si>
  <si>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</si>
  <si>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</si>
  <si>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</si>
  <si>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</si>
  <si>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</si>
  <si>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</si>
  <si>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</si>
  <si>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</si>
  <si>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</si>
  <si>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</si>
  <si>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</si>
  <si>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</si>
  <si>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</si>
  <si>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</si>
  <si>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</si>
  <si>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</si>
  <si>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</si>
  <si>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</si>
  <si>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</si>
  <si>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</si>
  <si>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</si>
  <si>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</si>
  <si>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</si>
  <si>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</si>
  <si>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</si>
  <si>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</si>
  <si>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</si>
  <si>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</si>
  <si>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</si>
  <si>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</si>
  <si>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</si>
  <si>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</si>
  <si>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</si>
  <si>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</si>
  <si>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</si>
  <si>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</si>
  <si>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</si>
  <si>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</si>
  <si>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</si>
  <si>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</si>
  <si>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</si>
  <si>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</si>
  <si>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</si>
  <si>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</si>
  <si>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</si>
  <si>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</si>
  <si>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</si>
  <si>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</si>
  <si>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</si>
  <si>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</si>
  <si>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</si>
  <si>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</si>
  <si>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</si>
  <si>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</si>
  <si>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</si>
  <si>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</si>
  <si>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</si>
  <si>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</si>
  <si>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</si>
  <si>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</si>
  <si>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</si>
  <si>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</si>
  <si>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r>
      <rPr>
        <b/>
        <sz val="10.5"/>
        <color theme="1"/>
        <rFont val="Calibri"/>
        <family val="2"/>
      </rPr>
      <t>Tableau 1 - Codes de pays</t>
    </r>
  </si>
  <si>
    <r>
      <rPr>
        <b/>
        <sz val="10.5"/>
        <color theme="1"/>
        <rFont val="Calibri"/>
        <family val="2"/>
      </rPr>
      <t>Tableau 2 - Options simples</t>
    </r>
  </si>
  <si>
    <t>Liste</t>
  </si>
  <si>
    <t>Partiellement</t>
  </si>
  <si>
    <t>Devise</t>
  </si>
  <si>
    <r>
      <rPr>
        <sz val="10.5"/>
        <color theme="1"/>
        <rFont val="Calibri"/>
        <family val="2"/>
      </rPr>
      <t>AED</t>
    </r>
  </si>
  <si>
    <r>
      <rPr>
        <sz val="10.5"/>
        <color theme="1"/>
        <rFont val="Calibri"/>
        <family val="2"/>
      </rPr>
      <t>Dirham des émirats arabes unis</t>
    </r>
  </si>
  <si>
    <t>AFN</t>
  </si>
  <si>
    <t>Afghani afghan</t>
  </si>
  <si>
    <t>ALL</t>
  </si>
  <si>
    <t>Lek albanais</t>
  </si>
  <si>
    <t>AMD</t>
  </si>
  <si>
    <t>Dram arménien</t>
  </si>
  <si>
    <r>
      <rPr>
        <sz val="10.5"/>
        <color theme="1"/>
        <rFont val="Calibri"/>
        <family val="2"/>
      </rPr>
      <t>ANG</t>
    </r>
  </si>
  <si>
    <r>
      <rPr>
        <sz val="10.5"/>
        <color theme="1"/>
        <rFont val="Calibri"/>
        <family val="2"/>
      </rPr>
      <t>Florin des Antilles néerlandaises</t>
    </r>
  </si>
  <si>
    <t>AOA</t>
  </si>
  <si>
    <t>Kwanza angolais</t>
  </si>
  <si>
    <t>ARS</t>
  </si>
  <si>
    <t>Peso argentin</t>
  </si>
  <si>
    <t>AUD</t>
  </si>
  <si>
    <t>Dollar australien</t>
  </si>
  <si>
    <t>AWG</t>
  </si>
  <si>
    <t>Florin d’Aruba</t>
  </si>
  <si>
    <t>AZN</t>
  </si>
  <si>
    <t>Manat azéri</t>
  </si>
  <si>
    <r>
      <rPr>
        <sz val="10.5"/>
        <color theme="1"/>
        <rFont val="Calibri"/>
        <family val="2"/>
      </rPr>
      <t>BAM</t>
    </r>
  </si>
  <si>
    <r>
      <rPr>
        <sz val="10.5"/>
        <color theme="1"/>
        <rFont val="Calibri"/>
        <family val="2"/>
      </rPr>
      <t>Mark convertible de Bosnie-Herzégovine</t>
    </r>
  </si>
  <si>
    <t>BBD</t>
  </si>
  <si>
    <t>BDT</t>
  </si>
  <si>
    <t>Taka bangladeshi</t>
  </si>
  <si>
    <r>
      <rPr>
        <sz val="10.5"/>
        <color theme="1"/>
        <rFont val="Calibri"/>
        <family val="2"/>
      </rPr>
      <t>BGN</t>
    </r>
  </si>
  <si>
    <t>BHD</t>
  </si>
  <si>
    <t>Dinar de Bahreïn</t>
  </si>
  <si>
    <r>
      <rPr>
        <sz val="10.5"/>
        <color theme="1"/>
        <rFont val="Calibri"/>
        <family val="2"/>
      </rPr>
      <t>BIF</t>
    </r>
  </si>
  <si>
    <r>
      <rPr>
        <sz val="10.5"/>
        <color theme="1"/>
        <rFont val="Calibri"/>
        <family val="2"/>
      </rPr>
      <t>Franc du Burundi</t>
    </r>
  </si>
  <si>
    <t>BMD</t>
  </si>
  <si>
    <t>Dollar des Bermudes</t>
  </si>
  <si>
    <r>
      <rPr>
        <sz val="10.5"/>
        <color theme="1"/>
        <rFont val="Calibri"/>
        <family val="2"/>
      </rPr>
      <t>BND</t>
    </r>
  </si>
  <si>
    <r>
      <rPr>
        <sz val="10.5"/>
        <color theme="1"/>
        <rFont val="Calibri"/>
        <family val="2"/>
      </rPr>
      <t>Dollar de Brunei</t>
    </r>
  </si>
  <si>
    <t>BOB</t>
  </si>
  <si>
    <r>
      <rPr>
        <sz val="10.5"/>
        <color theme="1"/>
        <rFont val="Calibri"/>
        <family val="2"/>
      </rPr>
      <t>BRL</t>
    </r>
  </si>
  <si>
    <r>
      <rPr>
        <sz val="10.5"/>
        <color theme="1"/>
        <rFont val="Calibri"/>
        <family val="2"/>
      </rPr>
      <t>Réal brésilien</t>
    </r>
  </si>
  <si>
    <t>BSD</t>
  </si>
  <si>
    <t>Dollar bahamien</t>
  </si>
  <si>
    <t>BWP</t>
  </si>
  <si>
    <t>Pula du Botswana</t>
  </si>
  <si>
    <t>BZD</t>
  </si>
  <si>
    <t>Dollar de Belize</t>
  </si>
  <si>
    <r>
      <rPr>
        <sz val="10.5"/>
        <color theme="1"/>
        <rFont val="Calibri"/>
        <family val="2"/>
      </rPr>
      <t>CAD</t>
    </r>
  </si>
  <si>
    <r>
      <rPr>
        <sz val="10.5"/>
        <color theme="1"/>
        <rFont val="Calibri"/>
        <family val="2"/>
      </rPr>
      <t>Dollar canadien</t>
    </r>
  </si>
  <si>
    <r>
      <rPr>
        <sz val="10.5"/>
        <color theme="1"/>
        <rFont val="Calibri"/>
        <family val="2"/>
      </rPr>
      <t>CDF</t>
    </r>
  </si>
  <si>
    <r>
      <rPr>
        <sz val="10.5"/>
        <color theme="1"/>
        <rFont val="Calibri"/>
        <family val="2"/>
      </rPr>
      <t>Franc congolais</t>
    </r>
  </si>
  <si>
    <r>
      <rPr>
        <sz val="10.5"/>
        <color theme="1"/>
        <rFont val="Calibri"/>
        <family val="2"/>
      </rPr>
      <t>CHF</t>
    </r>
  </si>
  <si>
    <r>
      <rPr>
        <sz val="10.5"/>
        <color theme="1"/>
        <rFont val="Calibri"/>
        <family val="2"/>
      </rPr>
      <t>Franc suisse</t>
    </r>
  </si>
  <si>
    <r>
      <rPr>
        <sz val="10.5"/>
        <color theme="1"/>
        <rFont val="Calibri"/>
        <family val="2"/>
      </rPr>
      <t>CLF</t>
    </r>
  </si>
  <si>
    <r>
      <rPr>
        <sz val="10.5"/>
        <color theme="1"/>
        <rFont val="Calibri"/>
        <family val="2"/>
      </rPr>
      <t>COP</t>
    </r>
  </si>
  <si>
    <r>
      <rPr>
        <sz val="10.5"/>
        <color theme="1"/>
        <rFont val="Calibri"/>
        <family val="2"/>
      </rPr>
      <t>Peso colombien</t>
    </r>
  </si>
  <si>
    <r>
      <rPr>
        <sz val="10.5"/>
        <color theme="1"/>
        <rFont val="Calibri"/>
        <family val="2"/>
      </rPr>
      <t>CRC</t>
    </r>
  </si>
  <si>
    <r>
      <rPr>
        <sz val="10.5"/>
        <color theme="1"/>
        <rFont val="Calibri"/>
        <family val="2"/>
      </rPr>
      <t>Colon costaricain</t>
    </r>
  </si>
  <si>
    <r>
      <rPr>
        <sz val="10.5"/>
        <color theme="1"/>
        <rFont val="Calibri"/>
        <family val="2"/>
      </rPr>
      <t>CUC</t>
    </r>
  </si>
  <si>
    <t>CVE</t>
  </si>
  <si>
    <r>
      <rPr>
        <sz val="10.5"/>
        <color theme="1"/>
        <rFont val="Calibri"/>
        <family val="2"/>
      </rPr>
      <t>CZK</t>
    </r>
  </si>
  <si>
    <r>
      <rPr>
        <sz val="10.5"/>
        <color theme="1"/>
        <rFont val="Calibri"/>
        <family val="2"/>
      </rPr>
      <t>Couronne tchèque</t>
    </r>
  </si>
  <si>
    <r>
      <rPr>
        <sz val="10.5"/>
        <color theme="1"/>
        <rFont val="Calibri"/>
        <family val="2"/>
      </rPr>
      <t>DJF</t>
    </r>
  </si>
  <si>
    <r>
      <rPr>
        <sz val="10.5"/>
        <color theme="1"/>
        <rFont val="Calibri"/>
        <family val="2"/>
      </rPr>
      <t>Franc djiboutien</t>
    </r>
  </si>
  <si>
    <r>
      <rPr>
        <sz val="10.5"/>
        <color theme="1"/>
        <rFont val="Calibri"/>
        <family val="2"/>
      </rPr>
      <t>DKK</t>
    </r>
  </si>
  <si>
    <r>
      <rPr>
        <sz val="10.5"/>
        <color theme="1"/>
        <rFont val="Calibri"/>
        <family val="2"/>
      </rPr>
      <t>Couronne danoise</t>
    </r>
  </si>
  <si>
    <r>
      <rPr>
        <sz val="10.5"/>
        <color theme="1"/>
        <rFont val="Calibri"/>
        <family val="2"/>
      </rPr>
      <t>DOP</t>
    </r>
  </si>
  <si>
    <r>
      <rPr>
        <sz val="10.5"/>
        <color theme="1"/>
        <rFont val="Calibri"/>
        <family val="2"/>
      </rPr>
      <t>Peso dominicain</t>
    </r>
  </si>
  <si>
    <t>DZD</t>
  </si>
  <si>
    <t>Dinar algérien</t>
  </si>
  <si>
    <r>
      <rPr>
        <sz val="10.5"/>
        <color theme="1"/>
        <rFont val="Calibri"/>
        <family val="2"/>
      </rPr>
      <t>EGP</t>
    </r>
  </si>
  <si>
    <r>
      <rPr>
        <sz val="10.5"/>
        <color theme="1"/>
        <rFont val="Calibri"/>
        <family val="2"/>
      </rPr>
      <t>Livre égyptienne</t>
    </r>
  </si>
  <si>
    <r>
      <rPr>
        <sz val="10.5"/>
        <color theme="1"/>
        <rFont val="Calibri"/>
        <family val="2"/>
      </rPr>
      <t>ERN</t>
    </r>
  </si>
  <si>
    <r>
      <rPr>
        <sz val="10.5"/>
        <color theme="1"/>
        <rFont val="Calibri"/>
        <family val="2"/>
      </rPr>
      <t>Nakfa érythréen</t>
    </r>
  </si>
  <si>
    <r>
      <rPr>
        <sz val="10.5"/>
        <color theme="1"/>
        <rFont val="Calibri"/>
        <family val="2"/>
      </rPr>
      <t>ETB</t>
    </r>
  </si>
  <si>
    <r>
      <rPr>
        <sz val="10.5"/>
        <color theme="1"/>
        <rFont val="Calibri"/>
        <family val="2"/>
      </rPr>
      <t>Birr éthiopien</t>
    </r>
  </si>
  <si>
    <t>EUR</t>
  </si>
  <si>
    <t>Euro</t>
  </si>
  <si>
    <r>
      <rPr>
        <sz val="10.5"/>
        <color theme="1"/>
        <rFont val="Calibri"/>
        <family val="2"/>
      </rPr>
      <t>FJD</t>
    </r>
  </si>
  <si>
    <r>
      <rPr>
        <sz val="10.5"/>
        <color theme="1"/>
        <rFont val="Calibri"/>
        <family val="2"/>
      </rPr>
      <t>FKP</t>
    </r>
  </si>
  <si>
    <r>
      <rPr>
        <sz val="10.5"/>
        <color theme="1"/>
        <rFont val="Calibri"/>
        <family val="2"/>
      </rPr>
      <t>Livre des Malouines</t>
    </r>
  </si>
  <si>
    <r>
      <rPr>
        <sz val="10.5"/>
        <color theme="1"/>
        <rFont val="Calibri"/>
        <family val="2"/>
      </rPr>
      <t>GBP</t>
    </r>
  </si>
  <si>
    <r>
      <rPr>
        <sz val="10.5"/>
        <color theme="1"/>
        <rFont val="Calibri"/>
        <family val="2"/>
      </rPr>
      <t>Livre sterling</t>
    </r>
  </si>
  <si>
    <r>
      <rPr>
        <sz val="10.5"/>
        <color theme="1"/>
        <rFont val="Calibri"/>
        <family val="2"/>
      </rPr>
      <t>GEL</t>
    </r>
  </si>
  <si>
    <r>
      <rPr>
        <sz val="10.5"/>
        <color theme="1"/>
        <rFont val="Calibri"/>
        <family val="2"/>
      </rPr>
      <t>Géorgie</t>
    </r>
  </si>
  <si>
    <r>
      <rPr>
        <sz val="10.5"/>
        <color theme="1"/>
        <rFont val="Calibri"/>
        <family val="2"/>
      </rPr>
      <t>GHS</t>
    </r>
  </si>
  <si>
    <r>
      <rPr>
        <sz val="10.5"/>
        <color theme="1"/>
        <rFont val="Calibri"/>
        <family val="2"/>
      </rPr>
      <t>Cedi ghanéen</t>
    </r>
  </si>
  <si>
    <r>
      <rPr>
        <sz val="10.5"/>
        <color theme="1"/>
        <rFont val="Calibri"/>
        <family val="2"/>
      </rPr>
      <t>GIP</t>
    </r>
  </si>
  <si>
    <r>
      <rPr>
        <sz val="10.5"/>
        <color theme="1"/>
        <rFont val="Calibri"/>
        <family val="2"/>
      </rPr>
      <t>Livre de Gibraltar</t>
    </r>
  </si>
  <si>
    <r>
      <rPr>
        <sz val="10.5"/>
        <color theme="1"/>
        <rFont val="Calibri"/>
        <family val="2"/>
      </rPr>
      <t>GMD</t>
    </r>
  </si>
  <si>
    <r>
      <rPr>
        <sz val="10.5"/>
        <color theme="1"/>
        <rFont val="Calibri"/>
        <family val="2"/>
      </rPr>
      <t>Dalasi gambien</t>
    </r>
  </si>
  <si>
    <r>
      <rPr>
        <sz val="10.5"/>
        <color theme="1"/>
        <rFont val="Calibri"/>
        <family val="2"/>
      </rPr>
      <t>GNF</t>
    </r>
  </si>
  <si>
    <r>
      <rPr>
        <sz val="10.5"/>
        <color theme="1"/>
        <rFont val="Calibri"/>
        <family val="2"/>
      </rPr>
      <t>Franc guinéen</t>
    </r>
  </si>
  <si>
    <r>
      <rPr>
        <sz val="10.5"/>
        <color theme="1"/>
        <rFont val="Calibri"/>
        <family val="2"/>
      </rPr>
      <t>GTQ</t>
    </r>
  </si>
  <si>
    <r>
      <rPr>
        <sz val="10.5"/>
        <color theme="1"/>
        <rFont val="Calibri"/>
        <family val="2"/>
      </rPr>
      <t>Quetzal guatémaltèque</t>
    </r>
  </si>
  <si>
    <r>
      <rPr>
        <sz val="10.5"/>
        <color theme="1"/>
        <rFont val="Calibri"/>
        <family val="2"/>
      </rPr>
      <t>GYD</t>
    </r>
  </si>
  <si>
    <r>
      <rPr>
        <sz val="10.5"/>
        <color theme="1"/>
        <rFont val="Calibri"/>
        <family val="2"/>
      </rPr>
      <t>HKD</t>
    </r>
  </si>
  <si>
    <r>
      <rPr>
        <sz val="10.5"/>
        <color theme="1"/>
        <rFont val="Calibri"/>
        <family val="2"/>
      </rPr>
      <t>HNL</t>
    </r>
  </si>
  <si>
    <t>HRK</t>
  </si>
  <si>
    <r>
      <rPr>
        <sz val="10.5"/>
        <color theme="1"/>
        <rFont val="Calibri"/>
        <family val="2"/>
      </rPr>
      <t>HTG</t>
    </r>
  </si>
  <si>
    <r>
      <rPr>
        <sz val="10.5"/>
        <color theme="1"/>
        <rFont val="Calibri"/>
        <family val="2"/>
      </rPr>
      <t>HUF</t>
    </r>
  </si>
  <si>
    <r>
      <rPr>
        <sz val="10.5"/>
        <color theme="1"/>
        <rFont val="Calibri"/>
        <family val="2"/>
      </rPr>
      <t>IDR</t>
    </r>
  </si>
  <si>
    <r>
      <rPr>
        <sz val="10.5"/>
        <color theme="1"/>
        <rFont val="Calibri"/>
        <family val="2"/>
      </rPr>
      <t>ILS</t>
    </r>
  </si>
  <si>
    <r>
      <rPr>
        <sz val="10.5"/>
        <color theme="1"/>
        <rFont val="Calibri"/>
        <family val="2"/>
      </rPr>
      <t>INR</t>
    </r>
  </si>
  <si>
    <r>
      <rPr>
        <sz val="10.5"/>
        <color theme="1"/>
        <rFont val="Calibri"/>
        <family val="2"/>
      </rPr>
      <t>IQD</t>
    </r>
  </si>
  <si>
    <r>
      <rPr>
        <sz val="10.5"/>
        <color theme="1"/>
        <rFont val="Calibri"/>
        <family val="2"/>
      </rPr>
      <t>Dinar irakien</t>
    </r>
  </si>
  <si>
    <r>
      <rPr>
        <sz val="10.5"/>
        <color theme="1"/>
        <rFont val="Calibri"/>
        <family val="2"/>
      </rPr>
      <t>IRR</t>
    </r>
  </si>
  <si>
    <r>
      <rPr>
        <sz val="10.5"/>
        <color theme="1"/>
        <rFont val="Calibri"/>
        <family val="2"/>
      </rPr>
      <t>ISK</t>
    </r>
  </si>
  <si>
    <r>
      <rPr>
        <sz val="10.5"/>
        <color theme="1"/>
        <rFont val="Calibri"/>
        <family val="2"/>
      </rPr>
      <t>Couronne islandaise</t>
    </r>
  </si>
  <si>
    <r>
      <rPr>
        <sz val="10.5"/>
        <color theme="1"/>
        <rFont val="Calibri"/>
        <family val="2"/>
      </rPr>
      <t>JMD</t>
    </r>
  </si>
  <si>
    <r>
      <rPr>
        <sz val="10.5"/>
        <color theme="1"/>
        <rFont val="Calibri"/>
        <family val="2"/>
      </rPr>
      <t>JOD</t>
    </r>
  </si>
  <si>
    <r>
      <rPr>
        <sz val="10.5"/>
        <color theme="1"/>
        <rFont val="Calibri"/>
        <family val="2"/>
      </rPr>
      <t>JPY</t>
    </r>
  </si>
  <si>
    <r>
      <rPr>
        <sz val="10.5"/>
        <color theme="1"/>
        <rFont val="Calibri"/>
        <family val="2"/>
      </rPr>
      <t>KES</t>
    </r>
  </si>
  <si>
    <r>
      <rPr>
        <sz val="10.5"/>
        <color theme="1"/>
        <rFont val="Calibri"/>
        <family val="2"/>
      </rPr>
      <t>KGS</t>
    </r>
  </si>
  <si>
    <t>KHR</t>
  </si>
  <si>
    <t>KMF</t>
  </si>
  <si>
    <r>
      <rPr>
        <sz val="10.5"/>
        <color theme="1"/>
        <rFont val="Calibri"/>
        <family val="2"/>
      </rPr>
      <t>KPW</t>
    </r>
  </si>
  <si>
    <r>
      <rPr>
        <sz val="10.5"/>
        <color theme="1"/>
        <rFont val="Calibri"/>
        <family val="2"/>
      </rPr>
      <t>KRW</t>
    </r>
  </si>
  <si>
    <r>
      <rPr>
        <sz val="10.5"/>
        <color theme="1"/>
        <rFont val="Calibri"/>
        <family val="2"/>
      </rPr>
      <t>KWD</t>
    </r>
  </si>
  <si>
    <t>KYD</t>
  </si>
  <si>
    <r>
      <rPr>
        <sz val="10.5"/>
        <color theme="1"/>
        <rFont val="Calibri"/>
        <family val="2"/>
      </rPr>
      <t>KZT</t>
    </r>
  </si>
  <si>
    <r>
      <rPr>
        <sz val="10.5"/>
        <color theme="1"/>
        <rFont val="Calibri"/>
        <family val="2"/>
      </rPr>
      <t>LAK</t>
    </r>
  </si>
  <si>
    <r>
      <rPr>
        <sz val="10.5"/>
        <color theme="1"/>
        <rFont val="Calibri"/>
        <family val="2"/>
      </rPr>
      <t>LBP</t>
    </r>
  </si>
  <si>
    <r>
      <rPr>
        <sz val="10.5"/>
        <color theme="1"/>
        <rFont val="Calibri"/>
        <family val="2"/>
      </rPr>
      <t>LKR</t>
    </r>
  </si>
  <si>
    <r>
      <rPr>
        <sz val="10.5"/>
        <color theme="1"/>
        <rFont val="Calibri"/>
        <family val="2"/>
      </rPr>
      <t>LRD</t>
    </r>
  </si>
  <si>
    <r>
      <rPr>
        <sz val="10.5"/>
        <color theme="1"/>
        <rFont val="Calibri"/>
        <family val="2"/>
      </rPr>
      <t>LSL</t>
    </r>
  </si>
  <si>
    <r>
      <rPr>
        <sz val="10.5"/>
        <color theme="1"/>
        <rFont val="Calibri"/>
        <family val="2"/>
      </rPr>
      <t>Loti du Lesotho</t>
    </r>
  </si>
  <si>
    <r>
      <rPr>
        <sz val="10.5"/>
        <color theme="1"/>
        <rFont val="Calibri"/>
        <family val="2"/>
      </rPr>
      <t>LYD</t>
    </r>
  </si>
  <si>
    <r>
      <rPr>
        <sz val="10.5"/>
        <color theme="1"/>
        <rFont val="Calibri"/>
        <family val="2"/>
      </rPr>
      <t>MAD</t>
    </r>
  </si>
  <si>
    <r>
      <rPr>
        <sz val="10.5"/>
        <color theme="1"/>
        <rFont val="Calibri"/>
        <family val="2"/>
      </rPr>
      <t>MDL</t>
    </r>
  </si>
  <si>
    <r>
      <rPr>
        <sz val="10.5"/>
        <color theme="1"/>
        <rFont val="Calibri"/>
        <family val="2"/>
      </rPr>
      <t>MGA</t>
    </r>
  </si>
  <si>
    <r>
      <rPr>
        <sz val="10.5"/>
        <color theme="1"/>
        <rFont val="Calibri"/>
        <family val="2"/>
      </rPr>
      <t>Denar macédonien</t>
    </r>
  </si>
  <si>
    <r>
      <rPr>
        <sz val="10.5"/>
        <color theme="1"/>
        <rFont val="Calibri"/>
        <family val="2"/>
      </rPr>
      <t>MMK</t>
    </r>
  </si>
  <si>
    <r>
      <rPr>
        <sz val="10.5"/>
        <color theme="1"/>
        <rFont val="Calibri"/>
        <family val="2"/>
      </rPr>
      <t>MNT</t>
    </r>
  </si>
  <si>
    <r>
      <rPr>
        <sz val="10.5"/>
        <color theme="1"/>
        <rFont val="Calibri"/>
        <family val="2"/>
      </rPr>
      <t>MOP</t>
    </r>
  </si>
  <si>
    <r>
      <rPr>
        <sz val="10.5"/>
        <color theme="1"/>
        <rFont val="Calibri"/>
        <family val="2"/>
      </rPr>
      <t>MUR</t>
    </r>
  </si>
  <si>
    <r>
      <rPr>
        <sz val="10.5"/>
        <color theme="1"/>
        <rFont val="Calibri"/>
        <family val="2"/>
      </rPr>
      <t>MVR</t>
    </r>
  </si>
  <si>
    <r>
      <rPr>
        <sz val="10.5"/>
        <color theme="1"/>
        <rFont val="Calibri"/>
        <family val="2"/>
      </rPr>
      <t>MWK</t>
    </r>
  </si>
  <si>
    <r>
      <rPr>
        <sz val="10.5"/>
        <color theme="1"/>
        <rFont val="Calibri"/>
        <family val="2"/>
      </rPr>
      <t>Kwacha du Malawi</t>
    </r>
  </si>
  <si>
    <r>
      <rPr>
        <sz val="10.5"/>
        <color theme="1"/>
        <rFont val="Calibri"/>
        <family val="2"/>
      </rPr>
      <t>MXN</t>
    </r>
  </si>
  <si>
    <r>
      <rPr>
        <sz val="10.5"/>
        <color theme="1"/>
        <rFont val="Calibri"/>
        <family val="2"/>
      </rPr>
      <t>MYR</t>
    </r>
  </si>
  <si>
    <r>
      <rPr>
        <sz val="10.5"/>
        <color theme="1"/>
        <rFont val="Calibri"/>
        <family val="2"/>
      </rPr>
      <t>MZN</t>
    </r>
  </si>
  <si>
    <r>
      <rPr>
        <sz val="10.5"/>
        <color theme="1"/>
        <rFont val="Calibri"/>
        <family val="2"/>
      </rPr>
      <t>NAD</t>
    </r>
  </si>
  <si>
    <r>
      <rPr>
        <sz val="10.5"/>
        <color theme="1"/>
        <rFont val="Calibri"/>
        <family val="2"/>
      </rPr>
      <t>NGN</t>
    </r>
  </si>
  <si>
    <r>
      <rPr>
        <sz val="10.5"/>
        <color theme="1"/>
        <rFont val="Calibri"/>
        <family val="2"/>
      </rPr>
      <t>NIO</t>
    </r>
  </si>
  <si>
    <r>
      <rPr>
        <sz val="10.5"/>
        <color theme="1"/>
        <rFont val="Calibri"/>
        <family val="2"/>
      </rPr>
      <t>NOK</t>
    </r>
  </si>
  <si>
    <r>
      <rPr>
        <sz val="10.5"/>
        <color theme="1"/>
        <rFont val="Calibri"/>
        <family val="2"/>
      </rPr>
      <t>NPR</t>
    </r>
  </si>
  <si>
    <r>
      <rPr>
        <sz val="10.5"/>
        <color theme="1"/>
        <rFont val="Calibri"/>
        <family val="2"/>
      </rPr>
      <t>NZD</t>
    </r>
  </si>
  <si>
    <r>
      <rPr>
        <sz val="10.5"/>
        <color theme="1"/>
        <rFont val="Calibri"/>
        <family val="2"/>
      </rPr>
      <t>OMR</t>
    </r>
  </si>
  <si>
    <r>
      <rPr>
        <sz val="10.5"/>
        <color theme="1"/>
        <rFont val="Calibri"/>
        <family val="2"/>
      </rPr>
      <t>PAB</t>
    </r>
  </si>
  <si>
    <r>
      <rPr>
        <sz val="10.5"/>
        <color theme="1"/>
        <rFont val="Calibri"/>
        <family val="2"/>
      </rPr>
      <t>PEN</t>
    </r>
  </si>
  <si>
    <r>
      <rPr>
        <sz val="10.5"/>
        <color theme="1"/>
        <rFont val="Calibri"/>
        <family val="2"/>
      </rPr>
      <t>Sol péruvien</t>
    </r>
  </si>
  <si>
    <r>
      <rPr>
        <sz val="10.5"/>
        <color theme="1"/>
        <rFont val="Calibri"/>
        <family val="2"/>
      </rPr>
      <t>PGK</t>
    </r>
  </si>
  <si>
    <r>
      <rPr>
        <sz val="10.5"/>
        <color theme="1"/>
        <rFont val="Calibri"/>
        <family val="2"/>
      </rPr>
      <t>PHP</t>
    </r>
  </si>
  <si>
    <r>
      <rPr>
        <sz val="10.5"/>
        <color theme="1"/>
        <rFont val="Calibri"/>
        <family val="2"/>
      </rPr>
      <t>PKR</t>
    </r>
  </si>
  <si>
    <r>
      <rPr>
        <sz val="10.5"/>
        <color theme="1"/>
        <rFont val="Calibri"/>
        <family val="2"/>
      </rPr>
      <t>PLN</t>
    </r>
  </si>
  <si>
    <r>
      <rPr>
        <sz val="10.5"/>
        <color theme="1"/>
        <rFont val="Calibri"/>
        <family val="2"/>
      </rPr>
      <t>PYG</t>
    </r>
  </si>
  <si>
    <r>
      <rPr>
        <sz val="10.5"/>
        <color theme="1"/>
        <rFont val="Calibri"/>
        <family val="2"/>
      </rPr>
      <t>Guarani paraguayen</t>
    </r>
  </si>
  <si>
    <r>
      <rPr>
        <sz val="10.5"/>
        <color theme="1"/>
        <rFont val="Calibri"/>
        <family val="2"/>
      </rPr>
      <t>QAR</t>
    </r>
  </si>
  <si>
    <r>
      <rPr>
        <sz val="10.5"/>
        <color theme="1"/>
        <rFont val="Calibri"/>
        <family val="2"/>
      </rPr>
      <t>RON</t>
    </r>
  </si>
  <si>
    <r>
      <rPr>
        <sz val="10.5"/>
        <color theme="1"/>
        <rFont val="Calibri"/>
        <family val="2"/>
      </rPr>
      <t>RSD</t>
    </r>
  </si>
  <si>
    <r>
      <rPr>
        <sz val="10.5"/>
        <color theme="1"/>
        <rFont val="Calibri"/>
        <family val="2"/>
      </rPr>
      <t>RUB</t>
    </r>
  </si>
  <si>
    <r>
      <rPr>
        <sz val="10.5"/>
        <color theme="1"/>
        <rFont val="Calibri"/>
        <family val="2"/>
      </rPr>
      <t>RWF</t>
    </r>
  </si>
  <si>
    <r>
      <rPr>
        <sz val="10.5"/>
        <color theme="1"/>
        <rFont val="Calibri"/>
        <family val="2"/>
      </rPr>
      <t>SAR</t>
    </r>
  </si>
  <si>
    <r>
      <rPr>
        <sz val="10.5"/>
        <color theme="1"/>
        <rFont val="Calibri"/>
        <family val="2"/>
      </rPr>
      <t>SBD</t>
    </r>
  </si>
  <si>
    <r>
      <rPr>
        <sz val="10.5"/>
        <color theme="1"/>
        <rFont val="Calibri"/>
        <family val="2"/>
      </rPr>
      <t>SCR</t>
    </r>
  </si>
  <si>
    <r>
      <rPr>
        <sz val="10.5"/>
        <color theme="1"/>
        <rFont val="Calibri"/>
        <family val="2"/>
      </rPr>
      <t>SDG</t>
    </r>
  </si>
  <si>
    <r>
      <rPr>
        <sz val="10.5"/>
        <color theme="1"/>
        <rFont val="Calibri"/>
        <family val="2"/>
      </rPr>
      <t>SEK</t>
    </r>
  </si>
  <si>
    <r>
      <rPr>
        <sz val="10.5"/>
        <color theme="1"/>
        <rFont val="Calibri"/>
        <family val="2"/>
      </rPr>
      <t>SGD</t>
    </r>
  </si>
  <si>
    <r>
      <rPr>
        <sz val="10.5"/>
        <color theme="1"/>
        <rFont val="Calibri"/>
        <family val="2"/>
      </rPr>
      <t>SHP</t>
    </r>
  </si>
  <si>
    <r>
      <rPr>
        <sz val="10.5"/>
        <color theme="1"/>
        <rFont val="Calibri"/>
        <family val="2"/>
      </rPr>
      <t>SLL</t>
    </r>
  </si>
  <si>
    <r>
      <rPr>
        <sz val="10.5"/>
        <color theme="1"/>
        <rFont val="Calibri"/>
        <family val="2"/>
      </rPr>
      <t>Leone sierra-léonaise</t>
    </r>
  </si>
  <si>
    <r>
      <rPr>
        <sz val="10.5"/>
        <color theme="1"/>
        <rFont val="Calibri"/>
        <family val="2"/>
      </rPr>
      <t>SOS</t>
    </r>
  </si>
  <si>
    <r>
      <rPr>
        <sz val="10.5"/>
        <color theme="1"/>
        <rFont val="Calibri"/>
        <family val="2"/>
      </rPr>
      <t>SRD</t>
    </r>
  </si>
  <si>
    <r>
      <rPr>
        <sz val="10.5"/>
        <color theme="1"/>
        <rFont val="Calibri"/>
        <family val="2"/>
      </rPr>
      <t>Dollar du Suriname</t>
    </r>
  </si>
  <si>
    <r>
      <rPr>
        <sz val="10.5"/>
        <color theme="1"/>
        <rFont val="Calibri"/>
        <family val="2"/>
      </rPr>
      <t>SSP</t>
    </r>
  </si>
  <si>
    <r>
      <rPr>
        <sz val="10.5"/>
        <color theme="1"/>
        <rFont val="Calibri"/>
        <family val="2"/>
      </rPr>
      <t>SYP</t>
    </r>
  </si>
  <si>
    <t>SZL</t>
  </si>
  <si>
    <r>
      <rPr>
        <sz val="10.5"/>
        <color theme="1"/>
        <rFont val="Calibri"/>
        <family val="2"/>
      </rPr>
      <t>THB</t>
    </r>
  </si>
  <si>
    <r>
      <rPr>
        <sz val="10.5"/>
        <color theme="1"/>
        <rFont val="Calibri"/>
        <family val="2"/>
      </rPr>
      <t>TJS</t>
    </r>
  </si>
  <si>
    <r>
      <rPr>
        <sz val="10.5"/>
        <color theme="1"/>
        <rFont val="Calibri"/>
        <family val="2"/>
      </rPr>
      <t>TMT</t>
    </r>
  </si>
  <si>
    <r>
      <rPr>
        <sz val="10.5"/>
        <color theme="1"/>
        <rFont val="Calibri"/>
        <family val="2"/>
      </rPr>
      <t>TND</t>
    </r>
  </si>
  <si>
    <r>
      <rPr>
        <sz val="10.5"/>
        <color theme="1"/>
        <rFont val="Calibri"/>
        <family val="2"/>
      </rPr>
      <t>Tunisie</t>
    </r>
  </si>
  <si>
    <r>
      <rPr>
        <sz val="10.5"/>
        <color theme="1"/>
        <rFont val="Calibri"/>
        <family val="2"/>
      </rPr>
      <t>TOP</t>
    </r>
  </si>
  <si>
    <r>
      <rPr>
        <sz val="10.5"/>
        <color theme="1"/>
        <rFont val="Calibri"/>
        <family val="2"/>
      </rPr>
      <t>TRY</t>
    </r>
  </si>
  <si>
    <r>
      <rPr>
        <sz val="10.5"/>
        <color theme="1"/>
        <rFont val="Calibri"/>
        <family val="2"/>
      </rPr>
      <t>Lire turque</t>
    </r>
  </si>
  <si>
    <r>
      <rPr>
        <sz val="10.5"/>
        <color theme="1"/>
        <rFont val="Calibri"/>
        <family val="2"/>
      </rPr>
      <t>TTD</t>
    </r>
  </si>
  <si>
    <r>
      <rPr>
        <sz val="10.5"/>
        <color theme="1"/>
        <rFont val="Calibri"/>
        <family val="2"/>
      </rPr>
      <t>TWD</t>
    </r>
  </si>
  <si>
    <r>
      <rPr>
        <sz val="10.5"/>
        <color theme="1"/>
        <rFont val="Calibri"/>
        <family val="2"/>
      </rPr>
      <t>Nouveau dollar taïwanais</t>
    </r>
  </si>
  <si>
    <r>
      <rPr>
        <sz val="10.5"/>
        <color theme="1"/>
        <rFont val="Calibri"/>
        <family val="2"/>
      </rPr>
      <t>TZS</t>
    </r>
  </si>
  <si>
    <r>
      <rPr>
        <sz val="10.5"/>
        <color theme="1"/>
        <rFont val="Calibri"/>
        <family val="2"/>
      </rPr>
      <t>Shilling tanzanien</t>
    </r>
  </si>
  <si>
    <r>
      <rPr>
        <sz val="10.5"/>
        <color theme="1"/>
        <rFont val="Calibri"/>
        <family val="2"/>
      </rPr>
      <t>UAH</t>
    </r>
  </si>
  <si>
    <r>
      <rPr>
        <sz val="10.5"/>
        <color theme="1"/>
        <rFont val="Calibri"/>
        <family val="2"/>
      </rPr>
      <t>UGX</t>
    </r>
  </si>
  <si>
    <r>
      <rPr>
        <sz val="10.5"/>
        <color theme="1"/>
        <rFont val="Calibri"/>
        <family val="2"/>
      </rPr>
      <t>Shilling ougandais</t>
    </r>
  </si>
  <si>
    <t>Dollar des États-Unis</t>
  </si>
  <si>
    <r>
      <rPr>
        <sz val="10.5"/>
        <color theme="1"/>
        <rFont val="Calibri"/>
        <family val="2"/>
      </rPr>
      <t>UYU</t>
    </r>
  </si>
  <si>
    <r>
      <rPr>
        <sz val="10.5"/>
        <color theme="1"/>
        <rFont val="Calibri"/>
        <family val="2"/>
      </rPr>
      <t>UZS</t>
    </r>
  </si>
  <si>
    <r>
      <rPr>
        <sz val="10.5"/>
        <color theme="1"/>
        <rFont val="Calibri"/>
        <family val="2"/>
      </rPr>
      <t>VEF</t>
    </r>
  </si>
  <si>
    <r>
      <rPr>
        <sz val="10.5"/>
        <color theme="1"/>
        <rFont val="Calibri"/>
        <family val="2"/>
      </rPr>
      <t>VND</t>
    </r>
  </si>
  <si>
    <r>
      <rPr>
        <sz val="10.5"/>
        <color theme="1"/>
        <rFont val="Calibri"/>
        <family val="2"/>
      </rPr>
      <t>VUV</t>
    </r>
  </si>
  <si>
    <r>
      <rPr>
        <sz val="10.5"/>
        <color theme="1"/>
        <rFont val="Calibri"/>
        <family val="2"/>
      </rPr>
      <t>WST</t>
    </r>
  </si>
  <si>
    <r>
      <rPr>
        <sz val="10.5"/>
        <color theme="1"/>
        <rFont val="Calibri"/>
        <family val="2"/>
      </rPr>
      <t>Tala de Samoa</t>
    </r>
  </si>
  <si>
    <t>XAF</t>
  </si>
  <si>
    <t>XCD</t>
  </si>
  <si>
    <t>Dollar des Caraïbes orientales</t>
  </si>
  <si>
    <t>XOF</t>
  </si>
  <si>
    <r>
      <rPr>
        <sz val="10.5"/>
        <color theme="1"/>
        <rFont val="Calibri"/>
        <family val="2"/>
      </rPr>
      <t>YER</t>
    </r>
  </si>
  <si>
    <r>
      <rPr>
        <sz val="10.5"/>
        <color theme="1"/>
        <rFont val="Calibri"/>
        <family val="2"/>
      </rPr>
      <t>ZAR</t>
    </r>
  </si>
  <si>
    <r>
      <rPr>
        <sz val="10.5"/>
        <color theme="1"/>
        <rFont val="Calibri"/>
        <family val="2"/>
      </rPr>
      <t>ZMW</t>
    </r>
  </si>
  <si>
    <t>Dollar de la Barbade</t>
  </si>
  <si>
    <r>
      <rPr>
        <sz val="10.5"/>
        <color theme="1"/>
        <rFont val="Calibri"/>
        <family val="2"/>
      </rPr>
      <t>Lev bulgare (ancien)</t>
    </r>
  </si>
  <si>
    <t>Boliviano bolivien</t>
  </si>
  <si>
    <t>-</t>
  </si>
  <si>
    <t>BYR</t>
  </si>
  <si>
    <t>Rouble de Belarus</t>
  </si>
  <si>
    <r>
      <rPr>
        <sz val="10.5"/>
        <color theme="1"/>
        <rFont val="Calibri"/>
        <family val="2"/>
      </rPr>
      <t>CNH</t>
    </r>
  </si>
  <si>
    <r>
      <rPr>
        <sz val="10.5"/>
        <color theme="1"/>
        <rFont val="Calibri"/>
        <family val="2"/>
      </rPr>
      <t>Yuan renminbi chinois (off-shore)</t>
    </r>
  </si>
  <si>
    <r>
      <rPr>
        <sz val="10.5"/>
        <color theme="1"/>
        <rFont val="Calibri"/>
        <family val="2"/>
      </rPr>
      <t>Peso cubain convertible</t>
    </r>
  </si>
  <si>
    <t>Escudo cap-verdien</t>
  </si>
  <si>
    <r>
      <rPr>
        <sz val="10.5"/>
        <color theme="1"/>
        <rFont val="Calibri"/>
        <family val="2"/>
      </rPr>
      <t>Dollar fidjien</t>
    </r>
  </si>
  <si>
    <r>
      <rPr>
        <sz val="10.5"/>
        <color theme="1"/>
        <rFont val="Calibri"/>
        <family val="2"/>
      </rPr>
      <t>GGP</t>
    </r>
  </si>
  <si>
    <r>
      <rPr>
        <sz val="10.5"/>
        <color theme="1"/>
        <rFont val="Calibri"/>
        <family val="2"/>
      </rPr>
      <t>Livre</t>
    </r>
  </si>
  <si>
    <r>
      <rPr>
        <sz val="10.5"/>
        <color theme="1"/>
        <rFont val="Calibri"/>
        <family val="2"/>
      </rPr>
      <t>Dollar guyanais</t>
    </r>
  </si>
  <si>
    <r>
      <rPr>
        <sz val="10.5"/>
        <color theme="1"/>
        <rFont val="Calibri"/>
        <family val="2"/>
      </rPr>
      <t>Lempira hondurien</t>
    </r>
  </si>
  <si>
    <r>
      <rPr>
        <sz val="10.5"/>
        <color theme="1"/>
        <rFont val="Calibri"/>
        <family val="2"/>
      </rPr>
      <t>Gourde haïtienne</t>
    </r>
  </si>
  <si>
    <r>
      <rPr>
        <sz val="10.5"/>
        <color theme="1"/>
        <rFont val="Calibri"/>
        <family val="2"/>
      </rPr>
      <t>Forint hongrois</t>
    </r>
  </si>
  <si>
    <r>
      <rPr>
        <sz val="10.5"/>
        <color theme="1"/>
        <rFont val="Calibri"/>
        <family val="2"/>
      </rPr>
      <t>Roupie indonésienne</t>
    </r>
  </si>
  <si>
    <r>
      <rPr>
        <sz val="10.5"/>
        <color theme="1"/>
        <rFont val="Calibri"/>
        <family val="2"/>
      </rPr>
      <t>Nouveau shekel israélien</t>
    </r>
  </si>
  <si>
    <r>
      <rPr>
        <sz val="10.5"/>
        <color theme="1"/>
        <rFont val="Calibri"/>
        <family val="2"/>
      </rPr>
      <t>IMP</t>
    </r>
  </si>
  <si>
    <r>
      <rPr>
        <sz val="10.5"/>
        <color theme="1"/>
        <rFont val="Calibri"/>
        <family val="2"/>
      </rPr>
      <t>Livre de l’Île de Man</t>
    </r>
  </si>
  <si>
    <r>
      <rPr>
        <sz val="10.5"/>
        <color theme="1"/>
        <rFont val="Calibri"/>
        <family val="2"/>
      </rPr>
      <t>Roupie indienne</t>
    </r>
  </si>
  <si>
    <r>
      <rPr>
        <sz val="10.5"/>
        <color theme="1"/>
        <rFont val="Calibri"/>
        <family val="2"/>
      </rPr>
      <t>Rial iranien</t>
    </r>
  </si>
  <si>
    <r>
      <rPr>
        <sz val="10.5"/>
        <color theme="1"/>
        <rFont val="Calibri"/>
        <family val="2"/>
      </rPr>
      <t>JEP</t>
    </r>
  </si>
  <si>
    <r>
      <rPr>
        <sz val="10.5"/>
        <color theme="1"/>
        <rFont val="Calibri"/>
        <family val="2"/>
      </rPr>
      <t>Livre de Jersey</t>
    </r>
  </si>
  <si>
    <r>
      <rPr>
        <sz val="10.5"/>
        <color theme="1"/>
        <rFont val="Calibri"/>
        <family val="2"/>
      </rPr>
      <t>Dollar de la Jamaïque</t>
    </r>
  </si>
  <si>
    <r>
      <rPr>
        <sz val="10.5"/>
        <color theme="1"/>
        <rFont val="Calibri"/>
        <family val="2"/>
      </rPr>
      <t>Dinar jordanien</t>
    </r>
  </si>
  <si>
    <r>
      <rPr>
        <sz val="10.5"/>
        <color theme="1"/>
        <rFont val="Calibri"/>
        <family val="2"/>
      </rPr>
      <t>Yen japonais</t>
    </r>
  </si>
  <si>
    <r>
      <rPr>
        <sz val="10.5"/>
        <color theme="1"/>
        <rFont val="Calibri"/>
        <family val="2"/>
      </rPr>
      <t>Shilling kenyan</t>
    </r>
  </si>
  <si>
    <r>
      <rPr>
        <sz val="10.5"/>
        <color theme="1"/>
        <rFont val="Calibri"/>
        <family val="2"/>
      </rPr>
      <t>Sum kirghize</t>
    </r>
  </si>
  <si>
    <t>Riel cambodgien</t>
  </si>
  <si>
    <t>Franc comorien</t>
  </si>
  <si>
    <r>
      <rPr>
        <sz val="10.5"/>
        <color theme="1"/>
        <rFont val="Calibri"/>
        <family val="2"/>
      </rPr>
      <t>Won nord-coréen</t>
    </r>
  </si>
  <si>
    <r>
      <rPr>
        <sz val="10.5"/>
        <color theme="1"/>
        <rFont val="Calibri"/>
        <family val="2"/>
      </rPr>
      <t>Won sud-coréen</t>
    </r>
  </si>
  <si>
    <t>Dollar des Îles Caïman</t>
  </si>
  <si>
    <r>
      <rPr>
        <sz val="10.5"/>
        <color theme="1"/>
        <rFont val="Calibri"/>
        <family val="2"/>
      </rPr>
      <t>Tenge kazakh</t>
    </r>
  </si>
  <si>
    <r>
      <rPr>
        <sz val="10.5"/>
        <color theme="1"/>
        <rFont val="Calibri"/>
        <family val="2"/>
      </rPr>
      <t>Kip laotien</t>
    </r>
  </si>
  <si>
    <r>
      <rPr>
        <sz val="10.5"/>
        <color theme="1"/>
        <rFont val="Calibri"/>
        <family val="2"/>
      </rPr>
      <t>Livre libanaise</t>
    </r>
  </si>
  <si>
    <r>
      <rPr>
        <sz val="10.5"/>
        <color theme="1"/>
        <rFont val="Calibri"/>
        <family val="2"/>
      </rPr>
      <t>Roupie du Sri Lanka</t>
    </r>
  </si>
  <si>
    <r>
      <rPr>
        <sz val="10.5"/>
        <color theme="1"/>
        <rFont val="Calibri"/>
        <family val="2"/>
      </rPr>
      <t>Dollar du Libéria</t>
    </r>
  </si>
  <si>
    <r>
      <rPr>
        <sz val="10.5"/>
        <color theme="1"/>
        <rFont val="Calibri"/>
        <family val="2"/>
      </rPr>
      <t>Dinar libyen</t>
    </r>
  </si>
  <si>
    <r>
      <rPr>
        <sz val="10.5"/>
        <color theme="1"/>
        <rFont val="Calibri"/>
        <family val="2"/>
      </rPr>
      <t>Dirham marocain</t>
    </r>
  </si>
  <si>
    <r>
      <rPr>
        <sz val="10.5"/>
        <color theme="1"/>
        <rFont val="Calibri"/>
        <family val="2"/>
      </rPr>
      <t>Leu moldave</t>
    </r>
  </si>
  <si>
    <r>
      <rPr>
        <sz val="10.5"/>
        <color theme="1"/>
        <rFont val="Calibri"/>
        <family val="2"/>
      </rPr>
      <t>Ariary malgache</t>
    </r>
  </si>
  <si>
    <r>
      <rPr>
        <sz val="10.5"/>
        <color theme="1"/>
        <rFont val="Calibri"/>
        <family val="2"/>
      </rPr>
      <t>Kyat birman</t>
    </r>
  </si>
  <si>
    <r>
      <rPr>
        <sz val="10.5"/>
        <color theme="1"/>
        <rFont val="Calibri"/>
        <family val="2"/>
      </rPr>
      <t>Tugrik mongole</t>
    </r>
  </si>
  <si>
    <r>
      <rPr>
        <sz val="10.5"/>
        <color theme="1"/>
        <rFont val="Calibri"/>
        <family val="2"/>
      </rPr>
      <t>MRO</t>
    </r>
  </si>
  <si>
    <r>
      <rPr>
        <sz val="10.5"/>
        <color theme="1"/>
        <rFont val="Calibri"/>
        <family val="2"/>
      </rPr>
      <t>Ouguiya mauritanien</t>
    </r>
  </si>
  <si>
    <r>
      <rPr>
        <sz val="10.5"/>
        <color theme="1"/>
        <rFont val="Calibri"/>
        <family val="2"/>
      </rPr>
      <t>Roupie mauricienne</t>
    </r>
  </si>
  <si>
    <r>
      <rPr>
        <sz val="10.5"/>
        <color theme="1"/>
        <rFont val="Calibri"/>
        <family val="2"/>
      </rPr>
      <t>Rufiyaa des Maldives</t>
    </r>
  </si>
  <si>
    <r>
      <rPr>
        <sz val="10.5"/>
        <color theme="1"/>
        <rFont val="Calibri"/>
        <family val="2"/>
      </rPr>
      <t>Peso mexicain</t>
    </r>
  </si>
  <si>
    <r>
      <rPr>
        <sz val="10.5"/>
        <color theme="1"/>
        <rFont val="Calibri"/>
        <family val="2"/>
      </rPr>
      <t>Ringgit malais</t>
    </r>
  </si>
  <si>
    <r>
      <rPr>
        <sz val="10.5"/>
        <color theme="1"/>
        <rFont val="Calibri"/>
        <family val="2"/>
      </rPr>
      <t>Metical mozambicain</t>
    </r>
  </si>
  <si>
    <r>
      <rPr>
        <sz val="10.5"/>
        <color theme="1"/>
        <rFont val="Calibri"/>
        <family val="2"/>
      </rPr>
      <t>Dollar namibien</t>
    </r>
  </si>
  <si>
    <r>
      <rPr>
        <sz val="10.5"/>
        <color theme="1"/>
        <rFont val="Calibri"/>
        <family val="2"/>
      </rPr>
      <t>Naira  nigérian</t>
    </r>
  </si>
  <si>
    <r>
      <rPr>
        <sz val="10.5"/>
        <color theme="1"/>
        <rFont val="Calibri"/>
        <family val="2"/>
      </rPr>
      <t xml:space="preserve">Cordoba oro nicaraguayen </t>
    </r>
  </si>
  <si>
    <r>
      <rPr>
        <sz val="10.5"/>
        <color theme="1"/>
        <rFont val="Calibri"/>
        <family val="2"/>
      </rPr>
      <t>Couronne norvégienne</t>
    </r>
  </si>
  <si>
    <r>
      <rPr>
        <sz val="10.5"/>
        <color theme="1"/>
        <rFont val="Calibri"/>
        <family val="2"/>
      </rPr>
      <t>Roupie népalaise</t>
    </r>
  </si>
  <si>
    <r>
      <rPr>
        <sz val="10.5"/>
        <color theme="1"/>
        <rFont val="Calibri"/>
        <family val="2"/>
      </rPr>
      <t>Dollar néo-zélandais</t>
    </r>
  </si>
  <si>
    <r>
      <rPr>
        <sz val="10.5"/>
        <color theme="1"/>
        <rFont val="Calibri"/>
        <family val="2"/>
      </rPr>
      <t>Rial omanais</t>
    </r>
  </si>
  <si>
    <r>
      <rPr>
        <sz val="10.5"/>
        <color theme="1"/>
        <rFont val="Calibri"/>
        <family val="2"/>
      </rPr>
      <t>Peso philippin</t>
    </r>
  </si>
  <si>
    <r>
      <rPr>
        <sz val="10.5"/>
        <color theme="1"/>
        <rFont val="Calibri"/>
        <family val="2"/>
      </rPr>
      <t>Roupie pakistanaise</t>
    </r>
  </si>
  <si>
    <r>
      <rPr>
        <sz val="10.5"/>
        <color theme="1"/>
        <rFont val="Calibri"/>
        <family val="2"/>
      </rPr>
      <t>Zloty polonais</t>
    </r>
  </si>
  <si>
    <r>
      <rPr>
        <sz val="10.5"/>
        <color theme="1"/>
        <rFont val="Calibri"/>
        <family val="2"/>
      </rPr>
      <t>Leu roumain</t>
    </r>
  </si>
  <si>
    <r>
      <rPr>
        <sz val="10.5"/>
        <color theme="1"/>
        <rFont val="Calibri"/>
        <family val="2"/>
      </rPr>
      <t>Dinar serbe</t>
    </r>
  </si>
  <si>
    <r>
      <rPr>
        <sz val="10.5"/>
        <color theme="1"/>
        <rFont val="Calibri"/>
        <family val="2"/>
      </rPr>
      <t>Rouble russe</t>
    </r>
  </si>
  <si>
    <r>
      <rPr>
        <sz val="10.5"/>
        <color theme="1"/>
        <rFont val="Calibri"/>
        <family val="2"/>
      </rPr>
      <t>Franc rwandais</t>
    </r>
  </si>
  <si>
    <r>
      <rPr>
        <sz val="10.5"/>
        <color theme="1"/>
        <rFont val="Calibri"/>
        <family val="2"/>
      </rPr>
      <t>Rial saoudite</t>
    </r>
  </si>
  <si>
    <r>
      <rPr>
        <sz val="10.5"/>
        <color theme="1"/>
        <rFont val="Calibri"/>
        <family val="2"/>
      </rPr>
      <t>Dollar des Îles Salomon</t>
    </r>
  </si>
  <si>
    <r>
      <rPr>
        <sz val="10.5"/>
        <color theme="1"/>
        <rFont val="Calibri"/>
        <family val="2"/>
      </rPr>
      <t>Roupie seychelloise</t>
    </r>
  </si>
  <si>
    <r>
      <rPr>
        <sz val="10.5"/>
        <color theme="1"/>
        <rFont val="Calibri"/>
        <family val="2"/>
      </rPr>
      <t>Livre soudanaise</t>
    </r>
  </si>
  <si>
    <r>
      <rPr>
        <sz val="10.5"/>
        <color theme="1"/>
        <rFont val="Calibri"/>
        <family val="2"/>
      </rPr>
      <t>Couronne suédoise</t>
    </r>
  </si>
  <si>
    <r>
      <rPr>
        <sz val="10.5"/>
        <color theme="1"/>
        <rFont val="Calibri"/>
        <family val="2"/>
      </rPr>
      <t>Dollar de Singapour</t>
    </r>
  </si>
  <si>
    <r>
      <rPr>
        <sz val="10.5"/>
        <color theme="1"/>
        <rFont val="Calibri"/>
        <family val="2"/>
      </rPr>
      <t>Livre de Saint Hélène</t>
    </r>
  </si>
  <si>
    <r>
      <rPr>
        <sz val="10.5"/>
        <color theme="1"/>
        <rFont val="Calibri"/>
        <family val="2"/>
      </rPr>
      <t>Livre sud-soudanaise</t>
    </r>
  </si>
  <si>
    <r>
      <rPr>
        <sz val="10.5"/>
        <color theme="1"/>
        <rFont val="Calibri"/>
        <family val="2"/>
      </rPr>
      <t>STD</t>
    </r>
  </si>
  <si>
    <r>
      <rPr>
        <sz val="10.5"/>
        <color theme="1"/>
        <rFont val="Calibri"/>
        <family val="2"/>
      </rPr>
      <t>Dobra de Sao Tomé-et-Principe</t>
    </r>
  </si>
  <si>
    <r>
      <rPr>
        <sz val="10.5"/>
        <color theme="1"/>
        <rFont val="Calibri"/>
        <family val="2"/>
      </rPr>
      <t>Livre syrienne</t>
    </r>
  </si>
  <si>
    <t>Lilangeni swazi</t>
  </si>
  <si>
    <r>
      <rPr>
        <sz val="10.5"/>
        <color theme="1"/>
        <rFont val="Calibri"/>
        <family val="2"/>
      </rPr>
      <t>Baht thaïlandais</t>
    </r>
  </si>
  <si>
    <r>
      <rPr>
        <sz val="10.5"/>
        <color theme="1"/>
        <rFont val="Calibri"/>
        <family val="2"/>
      </rPr>
      <t>Nouveau manat turkmène</t>
    </r>
  </si>
  <si>
    <r>
      <rPr>
        <sz val="10.5"/>
        <color theme="1"/>
        <rFont val="Calibri"/>
        <family val="2"/>
      </rPr>
      <t>Pa’anga des Îles Tonga</t>
    </r>
  </si>
  <si>
    <r>
      <rPr>
        <sz val="10.5"/>
        <color theme="1"/>
        <rFont val="Calibri"/>
        <family val="2"/>
      </rPr>
      <t>Dollar de Trinité-et-Tobago</t>
    </r>
  </si>
  <si>
    <r>
      <rPr>
        <sz val="10.5"/>
        <color theme="1"/>
        <rFont val="Calibri"/>
        <family val="2"/>
      </rPr>
      <t>TVD</t>
    </r>
  </si>
  <si>
    <r>
      <rPr>
        <sz val="10.5"/>
        <color theme="1"/>
        <rFont val="Calibri"/>
        <family val="2"/>
      </rPr>
      <t>Dollar de Tuvalu</t>
    </r>
  </si>
  <si>
    <r>
      <rPr>
        <sz val="10.5"/>
        <color theme="1"/>
        <rFont val="Calibri"/>
        <family val="2"/>
      </rPr>
      <t>Hryvnia ukrainien</t>
    </r>
  </si>
  <si>
    <r>
      <rPr>
        <sz val="10.5"/>
        <color theme="1"/>
        <rFont val="Calibri"/>
        <family val="2"/>
      </rPr>
      <t xml:space="preserve">Peso uruguayen </t>
    </r>
  </si>
  <si>
    <r>
      <rPr>
        <sz val="10.5"/>
        <color theme="1"/>
        <rFont val="Calibri"/>
        <family val="2"/>
      </rPr>
      <t>Dong vietnamien</t>
    </r>
  </si>
  <si>
    <r>
      <rPr>
        <sz val="10.5"/>
        <color theme="1"/>
        <rFont val="Calibri"/>
        <family val="2"/>
      </rPr>
      <t>Vatu de Vanuatu</t>
    </r>
  </si>
  <si>
    <t>Franc CFA d’Afrique de l’Ouest</t>
  </si>
  <si>
    <r>
      <rPr>
        <sz val="10.5"/>
        <color theme="1"/>
        <rFont val="Calibri"/>
        <family val="2"/>
      </rPr>
      <t>Rial yéménite</t>
    </r>
  </si>
  <si>
    <r>
      <rPr>
        <sz val="10.5"/>
        <color theme="1"/>
        <rFont val="Calibri"/>
        <family val="2"/>
      </rPr>
      <t>Rand sud-africain</t>
    </r>
  </si>
  <si>
    <r>
      <rPr>
        <sz val="10.5"/>
        <color theme="1"/>
        <rFont val="Calibri"/>
        <family val="2"/>
      </rPr>
      <t>Kwacha zambien</t>
    </r>
  </si>
  <si>
    <r>
      <rPr>
        <b/>
        <sz val="10.5"/>
        <color theme="1"/>
        <rFont val="Calibri"/>
        <family val="2"/>
      </rPr>
      <t>Code de devise (ISO 4217)</t>
    </r>
  </si>
  <si>
    <r>
      <rPr>
        <b/>
        <sz val="10.5"/>
        <color theme="1"/>
        <rFont val="Calibri"/>
        <family val="2"/>
      </rPr>
      <t>Code numérique de devise (ISO 4217)</t>
    </r>
  </si>
  <si>
    <t>Franc CFA d’Afrique centrale</t>
  </si>
  <si>
    <r>
      <rPr>
        <sz val="10.5"/>
        <color theme="1"/>
        <rFont val="Calibri"/>
        <family val="2"/>
      </rPr>
      <t>Patca de Macao</t>
    </r>
  </si>
  <si>
    <t>Kosovo</t>
  </si>
  <si>
    <t>XK</t>
  </si>
  <si>
    <t>XKX</t>
  </si>
  <si>
    <r>
      <rPr>
        <b/>
        <sz val="10.5"/>
        <color theme="1"/>
        <rFont val="Calibri"/>
        <family val="2"/>
      </rPr>
      <t>Tableau 3 - Options de déclaration</t>
    </r>
  </si>
  <si>
    <r>
      <rPr>
        <b/>
        <sz val="10.5"/>
        <color theme="1"/>
        <rFont val="Calibri"/>
        <family val="2"/>
      </rPr>
      <t>Tableau 4 - Liste des codes de devise</t>
    </r>
  </si>
  <si>
    <r>
      <rPr>
        <b/>
        <sz val="10.5"/>
        <color theme="1"/>
        <rFont val="Calibri"/>
        <family val="2"/>
      </rPr>
      <t>Tableau 5 - Liste de matières premières</t>
    </r>
  </si>
  <si>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</si>
  <si>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</si>
  <si>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</si>
  <si>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</si>
  <si>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</si>
  <si>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</si>
  <si>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</si>
  <si>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</si>
  <si>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</si>
  <si>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</si>
  <si>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</si>
  <si>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</si>
  <si>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</si>
  <si>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</si>
  <si>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</si>
  <si>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</si>
  <si>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</si>
  <si>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</si>
  <si>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</si>
  <si>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</si>
  <si>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</si>
  <si>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</si>
  <si>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</si>
  <si>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</si>
  <si>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</si>
  <si>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</si>
  <si>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</si>
  <si>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</si>
  <si>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</si>
  <si>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</si>
  <si>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</si>
  <si>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</si>
  <si>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</si>
  <si>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</si>
  <si>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</si>
  <si>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</si>
  <si>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</si>
  <si>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</si>
  <si>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</si>
  <si>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</si>
  <si>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</si>
  <si>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</si>
  <si>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</si>
  <si>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</si>
  <si>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</si>
  <si>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</si>
  <si>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</si>
  <si>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</si>
  <si>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</si>
  <si>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</si>
  <si>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</si>
  <si>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</si>
  <si>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</si>
  <si>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</si>
  <si>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</si>
  <si>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</si>
  <si>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</si>
  <si>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</si>
  <si>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</si>
  <si>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</si>
  <si>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</si>
  <si>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</si>
  <si>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</si>
  <si>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</si>
  <si>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</si>
  <si>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</si>
  <si>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7102</t>
  </si>
  <si>
    <t>7106</t>
  </si>
  <si>
    <t>7108</t>
  </si>
  <si>
    <r>
      <rPr>
        <b/>
        <sz val="11"/>
        <color theme="1"/>
        <rFont val="Calibri"/>
        <family val="2"/>
        <scheme val="minor"/>
      </rPr>
      <t>Code de produit HS</t>
    </r>
  </si>
  <si>
    <r>
      <rPr>
        <b/>
        <sz val="11"/>
        <color theme="1"/>
        <rFont val="Calibri"/>
        <family val="2"/>
        <scheme val="minor"/>
      </rPr>
      <t>Description de produit HS av. volume</t>
    </r>
  </si>
  <si>
    <r>
      <rPr>
        <b/>
        <sz val="10.5"/>
        <color theme="1"/>
        <rFont val="Calibri"/>
        <family val="2"/>
      </rPr>
      <t>Code GFS</t>
    </r>
  </si>
  <si>
    <t>Nom du flux de revenus</t>
  </si>
  <si>
    <t>Valeur des revenus</t>
  </si>
  <si>
    <t>1112E1</t>
  </si>
  <si>
    <t>1112E2</t>
  </si>
  <si>
    <t>112E</t>
  </si>
  <si>
    <t>Impôts sur la masse salariale et la force de travail</t>
  </si>
  <si>
    <t>113E</t>
  </si>
  <si>
    <t>Impôts sur la propriété</t>
  </si>
  <si>
    <t>1141E</t>
  </si>
  <si>
    <t>1142E</t>
  </si>
  <si>
    <t>114521E</t>
  </si>
  <si>
    <t>114522E</t>
  </si>
  <si>
    <t>11451E</t>
  </si>
  <si>
    <t>1151E</t>
  </si>
  <si>
    <t>1152E</t>
  </si>
  <si>
    <t>1153E1</t>
  </si>
  <si>
    <t>116E</t>
  </si>
  <si>
    <t>Autres impôts payés par les entreprises exploitant des ressources naturelles</t>
  </si>
  <si>
    <t>1212E</t>
  </si>
  <si>
    <t>Cotisations patronales à la sécurité sociale</t>
  </si>
  <si>
    <t>1412E1</t>
  </si>
  <si>
    <t>1412E2</t>
  </si>
  <si>
    <t>1413E</t>
  </si>
  <si>
    <t>1415E1</t>
  </si>
  <si>
    <t>1415E2</t>
  </si>
  <si>
    <t>1415E31</t>
  </si>
  <si>
    <t>1415E32</t>
  </si>
  <si>
    <t>1415E4</t>
  </si>
  <si>
    <t>1415E5</t>
  </si>
  <si>
    <t>1421E</t>
  </si>
  <si>
    <t>1422E</t>
  </si>
  <si>
    <t>143E</t>
  </si>
  <si>
    <t>144E1</t>
  </si>
  <si>
    <t>Transferts volontaires à l’État (donations)</t>
  </si>
  <si>
    <r>
      <rPr>
        <b/>
        <sz val="10.5"/>
        <color theme="1"/>
        <rFont val="Calibri"/>
        <family val="2"/>
      </rPr>
      <t>Codes GFS des flux de revenus issus des entreprises extractives</t>
    </r>
  </si>
  <si>
    <r>
      <rPr>
        <b/>
        <sz val="10.5"/>
        <color theme="1"/>
        <rFont val="Calibri"/>
        <family val="2"/>
      </rPr>
      <t>Tableau 6 - Codes/Classification GFS</t>
    </r>
  </si>
  <si>
    <r>
      <rPr>
        <b/>
        <sz val="10.5"/>
        <color theme="1"/>
        <rFont val="Calibri"/>
        <family val="2"/>
      </rPr>
      <t>Combiné</t>
    </r>
  </si>
  <si>
    <t>Impôts (11E)</t>
  </si>
  <si>
    <t>Impôts sur le revenu, le bénéfice et les plus-values</t>
  </si>
  <si>
    <t>Impôts sur la masse salariale et la force de travail (112E)</t>
  </si>
  <si>
    <t>Impôts sur la propriété (113E)</t>
  </si>
  <si>
    <t>Impôts sur les biens et services (114E)</t>
  </si>
  <si>
    <t>Taxes sur le commerce et les transactions au niveau international (115E)</t>
  </si>
  <si>
    <t>Autres impôts payés par les entreprises exploitant des ressources naturelles (116E)</t>
  </si>
  <si>
    <t>Cotisations sociales (12E)</t>
  </si>
  <si>
    <t>Cotisations patronales à la sécurité sociale (1212E)</t>
  </si>
  <si>
    <t>Autre revenu (14E)</t>
  </si>
  <si>
    <t>Revenu dégagé de la propriété (141E)</t>
  </si>
  <si>
    <t>Ventes de marchandises et de services (142E)</t>
  </si>
  <si>
    <t>Amendes, peines et dédits (143E)</t>
  </si>
  <si>
    <t>Transferts volontaires à l’État (donations) (144E1)</t>
  </si>
  <si>
    <t>GFS Niveau 1</t>
  </si>
  <si>
    <t>GFS Niveau 2</t>
  </si>
  <si>
    <t>GFS Niveau 3</t>
  </si>
  <si>
    <t>GFS Niveau 4</t>
  </si>
  <si>
    <r>
      <rPr>
        <b/>
        <sz val="10.5"/>
        <color theme="1"/>
        <rFont val="Calibri"/>
        <family val="2"/>
      </rPr>
      <t>Secteur (s)</t>
    </r>
  </si>
  <si>
    <t>Nom du projet</t>
  </si>
  <si>
    <t>Entité de l’État</t>
  </si>
  <si>
    <t>Nom du paiement</t>
  </si>
  <si>
    <t>Perçu par projet (O/N)</t>
  </si>
  <si>
    <t>Déclaré par projet (O/N)</t>
  </si>
  <si>
    <t>Commentaires</t>
  </si>
  <si>
    <t>Dividendes (1412E)</t>
  </si>
  <si>
    <t>Des entreprises d’État (1412E1)</t>
  </si>
  <si>
    <t>Provenant de la participation de l’État (1412E2)</t>
  </si>
  <si>
    <t>Retraits à partir du revenu de quasi-sociétés (1413E)</t>
  </si>
  <si>
    <t>Loyers (1415E)</t>
  </si>
  <si>
    <t>Primes (1415E2)</t>
  </si>
  <si>
    <t>Droits sur la production (en nature ou en espèces)(1415E3)</t>
  </si>
  <si>
    <t>Frais administratifs pour services gouvernementaux (1422E)</t>
  </si>
  <si>
    <t>Transferts obligatoires à l’État (infrastructures et autres éléments) (1415E4)</t>
  </si>
  <si>
    <t>Autres paiements de loyer (1415E5)</t>
  </si>
  <si>
    <t>Ventes de marchandises et de services par des entités de l’État (1421E)</t>
  </si>
  <si>
    <t>Impôts ordinaires sur le revenu, le bénéfice et les plus-values (1112E1)</t>
  </si>
  <si>
    <t>Impôts ordinaires sur le revenu, le bénéfice et les plus-values</t>
  </si>
  <si>
    <t>Impôts extraordinaires sur le revenu, le bénéfice et les plus-values</t>
  </si>
  <si>
    <t>Impôts généraux sur les biens et services (TVA, taxes sur les ventes, taxes sur le chiffre d’affaires)</t>
  </si>
  <si>
    <t>Droits d’accise (1142E)</t>
  </si>
  <si>
    <t>Droits d’accise</t>
  </si>
  <si>
    <t>Impôts sur l’usage de biens/permission d’utiliser des biens ou d’exécuter des activités (1145E)</t>
  </si>
  <si>
    <t>Droits de licence (114521E)</t>
  </si>
  <si>
    <t>Droits de licence</t>
  </si>
  <si>
    <t>Taxes sur les émissions et la pollution</t>
  </si>
  <si>
    <t>Taxes sur les véhicules à moteur (11451E)</t>
  </si>
  <si>
    <t>Taxes sur les véhicules à moteur</t>
  </si>
  <si>
    <t>Droits de douane et autres droits d’importation (1151E)</t>
  </si>
  <si>
    <t>Droits de douane et autres droits d’importation</t>
  </si>
  <si>
    <t>Taxes sur les exportations (1152E)</t>
  </si>
  <si>
    <t>Taxes sur les exportations</t>
  </si>
  <si>
    <t>Bénéfices des monopoles fiscaux sur les ressources naturelles (1153E1)</t>
  </si>
  <si>
    <t>Bénéfices des monopoles fiscaux sur les ressources naturelles</t>
  </si>
  <si>
    <t>Des entreprises d’État</t>
  </si>
  <si>
    <t>Provenant de la participation de l’État</t>
  </si>
  <si>
    <t>Retraits à partir du revenu de quasi-sociétés</t>
  </si>
  <si>
    <t>Redevances</t>
  </si>
  <si>
    <t>Primes</t>
  </si>
  <si>
    <t>Livré/payé directement à l’État (1415E31)</t>
  </si>
  <si>
    <t>Livré/payé directement à l’État</t>
  </si>
  <si>
    <t>Livré/payé à une/des entreprise(s) d’État</t>
  </si>
  <si>
    <t>Transferts obligatoires à l’État (infrastructures et autres éléments)</t>
  </si>
  <si>
    <t>Autres paiements de loyer</t>
  </si>
  <si>
    <t>Ventes de marchandises et de services par des entités de l’État</t>
  </si>
  <si>
    <t>Frais administratifs pour services gouvernementaux</t>
  </si>
  <si>
    <r>
      <rPr>
        <b/>
        <sz val="10.5"/>
        <color theme="1"/>
        <rFont val="Calibri"/>
        <family val="2"/>
      </rPr>
      <t>Tableau 7 - Secteurs</t>
    </r>
  </si>
  <si>
    <t>Entreprise</t>
  </si>
  <si>
    <t>Devise de déclaration</t>
  </si>
  <si>
    <t>Étapes du projet</t>
  </si>
  <si>
    <r>
      <rPr>
        <b/>
        <sz val="10.5"/>
        <color theme="1"/>
        <rFont val="Calibri"/>
        <family val="2"/>
      </rPr>
      <t>Tableau 8 - Phases de projet</t>
    </r>
  </si>
  <si>
    <t>&lt;Sélectionner l’étape&gt;</t>
  </si>
  <si>
    <t>Prospection</t>
  </si>
  <si>
    <t>Développement</t>
  </si>
  <si>
    <r>
      <rPr>
        <sz val="10.5"/>
        <color theme="1"/>
        <rFont val="Calibri"/>
        <family val="2"/>
      </rPr>
      <t>Oui, divulgation systématique</t>
    </r>
  </si>
  <si>
    <t>Référence(s) de la convention juridique : contrat, licence, bail, concession,...</t>
  </si>
  <si>
    <t>AJOUTER UN SECTEUR</t>
  </si>
  <si>
    <t>Secteur</t>
  </si>
  <si>
    <t>Autorité fiscale</t>
  </si>
  <si>
    <t>USD</t>
  </si>
  <si>
    <t>Ministère des Mines</t>
  </si>
  <si>
    <t>Redevances (1415E1)</t>
  </si>
  <si>
    <t>Entreprise d’État</t>
  </si>
  <si>
    <t>Autre entité de l’État</t>
  </si>
  <si>
    <t>Secteur</t>
  </si>
  <si>
    <t>Entité de l’État</t>
  </si>
  <si>
    <t>Valeur de revenus</t>
  </si>
  <si>
    <t>Impôt sur le bénéfice extractif</t>
  </si>
  <si>
    <t>Oui</t>
  </si>
  <si>
    <t>Redevance pétrole/gaz</t>
  </si>
  <si>
    <r>
      <rPr>
        <b/>
        <sz val="10.5"/>
        <color theme="1"/>
        <rFont val="Calibri"/>
        <family val="2"/>
      </rPr>
      <t>Code ISO de devise (alpha 3)</t>
    </r>
  </si>
  <si>
    <r>
      <rPr>
        <b/>
        <sz val="10.5"/>
        <color theme="1"/>
        <rFont val="Calibri"/>
        <family val="2"/>
      </rPr>
      <t>Devise</t>
    </r>
  </si>
  <si>
    <t>Liste</t>
  </si>
  <si>
    <r>
      <rPr>
        <b/>
        <sz val="10.5"/>
        <color theme="1"/>
        <rFont val="Calibri"/>
        <family val="2"/>
      </rPr>
      <t>GFS Niveau 1</t>
    </r>
  </si>
  <si>
    <r>
      <rPr>
        <b/>
        <sz val="10.5"/>
        <color theme="1"/>
        <rFont val="Calibri"/>
        <family val="2"/>
      </rPr>
      <t>GFS Niveau 2</t>
    </r>
  </si>
  <si>
    <r>
      <rPr>
        <b/>
        <sz val="10.5"/>
        <color theme="1"/>
        <rFont val="Calibri"/>
        <family val="2"/>
      </rPr>
      <t>GFS Niveau 3</t>
    </r>
  </si>
  <si>
    <r>
      <rPr>
        <b/>
        <sz val="10.5"/>
        <color theme="1"/>
        <rFont val="Calibri"/>
        <family val="2"/>
      </rPr>
      <t>GFS Niveau 4</t>
    </r>
  </si>
  <si>
    <t>USD</t>
  </si>
  <si>
    <t>&lt;Sélectionner l’option&gt;</t>
  </si>
  <si>
    <t>Impôts ordinaires sur le revenu, le bénéfice et les plus-values (1112E1)</t>
  </si>
  <si>
    <t>Impôts ordinaires sur le revenu, le bénéfice et les plus-values (1112E1)</t>
  </si>
  <si>
    <t>&lt;Sélectionner le secteur&gt;</t>
  </si>
  <si>
    <t>Oui</t>
  </si>
  <si>
    <t>Impôts extraordinaires sur le revenu, le bénéfice et les plus-values (1112E2)</t>
  </si>
  <si>
    <t>Impôts (11E)</t>
  </si>
  <si>
    <t>Impôts sur le revenu, le bénéfice et les plus-values (111E)</t>
  </si>
  <si>
    <t>Impôts extraordinaires sur le revenu, le bénéfice et les plus-values (1112E2)</t>
  </si>
  <si>
    <t>Impôts extraordinaires sur le revenu, le bénéfice et les plus-values (1112E2)</t>
  </si>
  <si>
    <t>Pétrole</t>
  </si>
  <si>
    <t>Oui, à travers le rapportage ITIE</t>
  </si>
  <si>
    <t>Impôts (11E)</t>
  </si>
  <si>
    <t>Impôts sur la masse salariale et la force de travail (112E)</t>
  </si>
  <si>
    <t>Impôts sur la masse salariale et la force de travail (112E)</t>
  </si>
  <si>
    <t>Impôts sur la masse salariale et la force de travail (112E)</t>
  </si>
  <si>
    <t>Gaz</t>
  </si>
  <si>
    <t>Production</t>
  </si>
  <si>
    <t>Sans objet.</t>
  </si>
  <si>
    <t>Impôts (11E)</t>
  </si>
  <si>
    <t>Impôts sur la propriété (113E)</t>
  </si>
  <si>
    <t>Impôts sur la propriété (113E)</t>
  </si>
  <si>
    <t>Impôts sur la propriété (113E)</t>
  </si>
  <si>
    <t>Sans objet</t>
  </si>
  <si>
    <t>Non disponible</t>
  </si>
  <si>
    <t>Impôts généraux sur les biens et services (TVA, taxes sur les ventes, taxes sur le chiffre d’affaires)(1141E)</t>
  </si>
  <si>
    <t>Impôts (11E)</t>
  </si>
  <si>
    <t>Impôts généraux sur les biens et services (TVA, taxes sur les ventes, taxes sur le chiffre d’affaires (1141E)</t>
  </si>
  <si>
    <t>Impôts généraux sur les biens et services (TVA, taxes sur les ventes, taxes sur le chiffre d’affaires (1141E)</t>
  </si>
  <si>
    <t>Sans objet</t>
  </si>
  <si>
    <t>Autres</t>
  </si>
  <si>
    <t>USD</t>
  </si>
  <si>
    <t>Dollar des États-Unis</t>
  </si>
  <si>
    <t>Impôts (11E)</t>
  </si>
  <si>
    <t>Impôts sur les biens et services (114E)</t>
  </si>
  <si>
    <t>Droits d’accise (1142E)</t>
  </si>
  <si>
    <t>Droits d’accise (1142E)</t>
  </si>
  <si>
    <t>Pétrole &amp; Gaz</t>
  </si>
  <si>
    <t>Sans objet</t>
  </si>
  <si>
    <t>EUR</t>
  </si>
  <si>
    <t>Euro</t>
  </si>
  <si>
    <t>Droits de licence (114521E)</t>
  </si>
  <si>
    <t>Impôts (11E)</t>
  </si>
  <si>
    <t>Impôts sur les biens et services (114E)</t>
  </si>
  <si>
    <t>Droits de licence (114521E)</t>
  </si>
  <si>
    <t>Autres</t>
  </si>
  <si>
    <r>
      <rPr>
        <b/>
        <sz val="10.5"/>
        <color theme="0"/>
        <rFont val="Calibri"/>
        <family val="2"/>
      </rPr>
      <t>Code de devise (ISO 4217)</t>
    </r>
  </si>
  <si>
    <r>
      <rPr>
        <b/>
        <sz val="10.5"/>
        <color theme="0"/>
        <rFont val="Calibri"/>
        <family val="2"/>
      </rPr>
      <t>Code numérique de devise (ISO 4217)</t>
    </r>
  </si>
  <si>
    <r>
      <rPr>
        <b/>
        <sz val="10.5"/>
        <color theme="0"/>
        <rFont val="Calibri"/>
        <family val="2"/>
      </rPr>
      <t>Devise</t>
    </r>
  </si>
  <si>
    <t>Taxes sur les émissions et la pollution (114522E)</t>
  </si>
  <si>
    <t>Impôts (11E)</t>
  </si>
  <si>
    <t>Impôts sur les biens et services (114E)</t>
  </si>
  <si>
    <t>Impôts sur l’usage de biens/permission d’utiliser des biens ou d’exécuter des activités (1145E)</t>
  </si>
  <si>
    <t>Taxes sur les émissions et la pollution (114522E)</t>
  </si>
  <si>
    <t>Impôts (11E)</t>
  </si>
  <si>
    <t>Impôts sur les biens et services (114E)</t>
  </si>
  <si>
    <t>Impôts sur l’usage de biens/permission d’utiliser des biens ou d’exécuter des activités (1145E)</t>
  </si>
  <si>
    <t>Taxes sur les véhicules à moteur (11451E)</t>
  </si>
  <si>
    <t>XCD</t>
  </si>
  <si>
    <t>Dollar des Caraïbes orientales</t>
  </si>
  <si>
    <r>
      <rPr>
        <sz val="10.5"/>
        <color theme="1"/>
        <rFont val="Calibri"/>
        <family val="2"/>
      </rPr>
      <t>AFN</t>
    </r>
  </si>
  <si>
    <r>
      <rPr>
        <sz val="10.5"/>
        <color theme="1"/>
        <rFont val="Calibri"/>
        <family val="2"/>
      </rPr>
      <t>Afghani afghan</t>
    </r>
  </si>
  <si>
    <t>Impôts (11E)</t>
  </si>
  <si>
    <t>Droits de douane et autres droits d’importation (1151E)</t>
  </si>
  <si>
    <t>Droits de douane et autres droits d’importation (1151E)</t>
  </si>
  <si>
    <r>
      <rPr>
        <sz val="10.5"/>
        <color theme="1"/>
        <rFont val="Calibri"/>
        <family val="2"/>
      </rPr>
      <t>ALL</t>
    </r>
  </si>
  <si>
    <r>
      <rPr>
        <sz val="10.5"/>
        <color theme="1"/>
        <rFont val="Calibri"/>
        <family val="2"/>
      </rPr>
      <t>Lek albanais</t>
    </r>
  </si>
  <si>
    <t>Impôts (11E)</t>
  </si>
  <si>
    <t>Taxes sur le commerce et les transactions au niveau international (115E)</t>
  </si>
  <si>
    <t>Taxes sur les exportations (1152E)</t>
  </si>
  <si>
    <t>Taxes sur les exportations (1152E)</t>
  </si>
  <si>
    <r>
      <rPr>
        <sz val="10.5"/>
        <color theme="1"/>
        <rFont val="Calibri"/>
        <family val="2"/>
      </rPr>
      <t>AMD</t>
    </r>
  </si>
  <si>
    <r>
      <rPr>
        <sz val="10.5"/>
        <color theme="1"/>
        <rFont val="Calibri"/>
        <family val="2"/>
      </rPr>
      <t>Dram arménien</t>
    </r>
  </si>
  <si>
    <t>Impôts (11E)</t>
  </si>
  <si>
    <t>Taxes sur le commerce et les transactions au niveau international (115E)</t>
  </si>
  <si>
    <t>Bénéfices des monopoles fiscaux sur les ressources naturelles (1153E1)</t>
  </si>
  <si>
    <t>Bénéfices des monopoles fiscaux sur les ressources naturelles (1153E1)</t>
  </si>
  <si>
    <t>Pétrole brut, volume</t>
  </si>
  <si>
    <t>Autres impôts payés par les entreprises exploitant des ressources naturelles (116E)</t>
  </si>
  <si>
    <t>Impôts (11E)</t>
  </si>
  <si>
    <t>Autres impôts payés par les entreprises exploitant des ressources naturelles (116E)</t>
  </si>
  <si>
    <t>Autres impôts payés par les entreprises exploitant des ressources naturelles (116E)</t>
  </si>
  <si>
    <t>Autres impôts payés par les entreprises exploitant des ressources naturelles (116E)</t>
  </si>
  <si>
    <r>
      <rPr>
        <sz val="10.5"/>
        <color theme="1"/>
        <rFont val="Calibri"/>
        <family val="2"/>
      </rPr>
      <t>AOA</t>
    </r>
  </si>
  <si>
    <r>
      <rPr>
        <sz val="10.5"/>
        <color theme="1"/>
        <rFont val="Calibri"/>
        <family val="2"/>
      </rPr>
      <t>Kwanza angolais</t>
    </r>
  </si>
  <si>
    <t>Cotisations patronales à la sécurité sociale (1212E)</t>
  </si>
  <si>
    <t>Cotisations patronales à la sécurité sociale (1212E)</t>
  </si>
  <si>
    <t>Cotisations patronales à la sécurité sociale (1212E)</t>
  </si>
  <si>
    <t>EUR</t>
  </si>
  <si>
    <t>Euro</t>
  </si>
  <si>
    <r>
      <rPr>
        <sz val="10.5"/>
        <color theme="1"/>
        <rFont val="Calibri"/>
        <family val="2"/>
      </rPr>
      <t>ARS</t>
    </r>
  </si>
  <si>
    <r>
      <rPr>
        <sz val="10.5"/>
        <color theme="1"/>
        <rFont val="Calibri"/>
        <family val="2"/>
      </rPr>
      <t>Peso argentin</t>
    </r>
  </si>
  <si>
    <t>Des entreprises d’État (1412E1)</t>
  </si>
  <si>
    <r>
      <rPr>
        <sz val="10.5"/>
        <color theme="1"/>
        <rFont val="Calibri"/>
        <family val="2"/>
      </rPr>
      <t>AUD</t>
    </r>
  </si>
  <si>
    <r>
      <rPr>
        <sz val="10.5"/>
        <color theme="1"/>
        <rFont val="Calibri"/>
        <family val="2"/>
      </rPr>
      <t>Dollar australien</t>
    </r>
  </si>
  <si>
    <t>Autre revenu (14E)</t>
  </si>
  <si>
    <t>Revenu dégagé de la propriété (141E)</t>
  </si>
  <si>
    <t>Dividendes (1412E)</t>
  </si>
  <si>
    <t>Provenant de la participation de l’État (1412E2)</t>
  </si>
  <si>
    <r>
      <rPr>
        <sz val="10.5"/>
        <color theme="1"/>
        <rFont val="Calibri"/>
        <family val="2"/>
      </rPr>
      <t>AWG</t>
    </r>
  </si>
  <si>
    <r>
      <rPr>
        <sz val="10.5"/>
        <color theme="1"/>
        <rFont val="Calibri"/>
        <family val="2"/>
      </rPr>
      <t>Florin d’Aruba</t>
    </r>
  </si>
  <si>
    <t>Autre revenu (14E)</t>
  </si>
  <si>
    <t>Revenu dégagé de la propriété (141E)</t>
  </si>
  <si>
    <t>Retraits à partir du revenu de quasi-sociétés (1413E)</t>
  </si>
  <si>
    <t>Retraits à partir du revenu de quasi-sociétés (1413E)</t>
  </si>
  <si>
    <r>
      <rPr>
        <sz val="10.5"/>
        <color theme="1"/>
        <rFont val="Calibri"/>
        <family val="2"/>
      </rPr>
      <t>AZN</t>
    </r>
  </si>
  <si>
    <r>
      <rPr>
        <sz val="10.5"/>
        <color theme="1"/>
        <rFont val="Calibri"/>
        <family val="2"/>
      </rPr>
      <t>Manat azéri</t>
    </r>
  </si>
  <si>
    <t>Redevances (1415E1)</t>
  </si>
  <si>
    <t>Autre revenu (14E)</t>
  </si>
  <si>
    <t>Revenu dégagé de la propriété (141E)</t>
  </si>
  <si>
    <t>Redevances (1415E1)</t>
  </si>
  <si>
    <t>Autre revenu (14E)</t>
  </si>
  <si>
    <t>Revenu dégagé de la propriété (141E)</t>
  </si>
  <si>
    <t>Loyers (1415E)</t>
  </si>
  <si>
    <t>Primes (1415E2)</t>
  </si>
  <si>
    <r>
      <rPr>
        <sz val="10.5"/>
        <color theme="1"/>
        <rFont val="Calibri"/>
        <family val="2"/>
      </rPr>
      <t>BBD</t>
    </r>
  </si>
  <si>
    <r>
      <rPr>
        <sz val="10.5"/>
        <color theme="1"/>
        <rFont val="Calibri"/>
        <family val="2"/>
      </rPr>
      <t>Dollar de la Barbade</t>
    </r>
  </si>
  <si>
    <t>Autre revenu (14E)</t>
  </si>
  <si>
    <t>Revenu dégagé de la propriété (141E)</t>
  </si>
  <si>
    <t>Loyers (1415E)</t>
  </si>
  <si>
    <r>
      <rPr>
        <sz val="10.5"/>
        <color theme="1"/>
        <rFont val="Calibri"/>
        <family val="2"/>
      </rPr>
      <t>BDT</t>
    </r>
  </si>
  <si>
    <r>
      <rPr>
        <sz val="10.5"/>
        <color theme="1"/>
        <rFont val="Calibri"/>
        <family val="2"/>
      </rPr>
      <t>Taka bangladeshi</t>
    </r>
  </si>
  <si>
    <t>Autre revenu (14E)</t>
  </si>
  <si>
    <t>Revenu dégagé de la propriété (141E)</t>
  </si>
  <si>
    <t>Loyers (1415E)</t>
  </si>
  <si>
    <t>Droits sur la production (en nature ou en espèces)(1415E3)</t>
  </si>
  <si>
    <t>EUR</t>
  </si>
  <si>
    <t>Euro</t>
  </si>
  <si>
    <t>Autre revenu (14E)</t>
  </si>
  <si>
    <t>Revenu dégagé de la propriété (141E)</t>
  </si>
  <si>
    <t>Loyers (1415E)</t>
  </si>
  <si>
    <t>Transferts obligatoires à l’État (infrastructures et autres éléments) (1415E4)</t>
  </si>
  <si>
    <r>
      <rPr>
        <sz val="10.5"/>
        <color theme="1"/>
        <rFont val="Calibri"/>
        <family val="2"/>
      </rPr>
      <t>BHD</t>
    </r>
  </si>
  <si>
    <r>
      <rPr>
        <sz val="10.5"/>
        <color theme="1"/>
        <rFont val="Calibri"/>
        <family val="2"/>
      </rPr>
      <t>Dinar de Bahreïn</t>
    </r>
  </si>
  <si>
    <t>Autre revenu (14E)</t>
  </si>
  <si>
    <t>Revenu dégagé de la propriété (141E)</t>
  </si>
  <si>
    <t>Loyers (1415E)</t>
  </si>
  <si>
    <t>Autres paiements de loyer (1415E5)</t>
  </si>
  <si>
    <t>Autre revenu (14E)</t>
  </si>
  <si>
    <t>Ventes de marchandises et de services par des entités de l’État (1421E)</t>
  </si>
  <si>
    <t>Ventes de marchandises et de services par des entités de l’État (1421E)</t>
  </si>
  <si>
    <r>
      <rPr>
        <sz val="10.5"/>
        <color theme="1"/>
        <rFont val="Calibri"/>
        <family val="2"/>
      </rPr>
      <t>BMD</t>
    </r>
  </si>
  <si>
    <r>
      <rPr>
        <sz val="10.5"/>
        <color theme="1"/>
        <rFont val="Calibri"/>
        <family val="2"/>
      </rPr>
      <t>Dollar des Bermudes</t>
    </r>
  </si>
  <si>
    <t>Autre revenu (14E)</t>
  </si>
  <si>
    <t>Ventes de marchandises et de services (142E)</t>
  </si>
  <si>
    <t>Frais administratifs pour services gouvernementaux (1422E)</t>
  </si>
  <si>
    <t>Frais administratifs pour services gouvernementaux (1422E)</t>
  </si>
  <si>
    <t>BTN</t>
  </si>
  <si>
    <t>Autre revenu (14E)</t>
  </si>
  <si>
    <r>
      <rPr>
        <sz val="10.5"/>
        <color theme="1"/>
        <rFont val="Calibri"/>
        <family val="2"/>
      </rPr>
      <t>BOB</t>
    </r>
  </si>
  <si>
    <r>
      <rPr>
        <sz val="10.5"/>
        <color theme="1"/>
        <rFont val="Calibri"/>
        <family val="2"/>
      </rPr>
      <t>Boliviano bolivien</t>
    </r>
  </si>
  <si>
    <t>Autre revenu (14E)</t>
  </si>
  <si>
    <t>Transferts volontaires à l’État (donations)(144E1)</t>
  </si>
  <si>
    <t>Transferts volontaires à l’État (donations)(144E1)</t>
  </si>
  <si>
    <t>Transferts volontaires à l’État (donations)(144E1)</t>
  </si>
  <si>
    <t>BAM</t>
  </si>
  <si>
    <t>Mark convertible de Bosnie-Herzégovine</t>
  </si>
  <si>
    <t>&lt;Sélectionner à partir du menu&gt;</t>
  </si>
  <si>
    <t>&lt;Sélectionner à partir du menu&gt;</t>
  </si>
  <si>
    <t>&lt;Sélectionner à partir du menu&gt;</t>
  </si>
  <si>
    <t>&lt;Sélectionner à partir du menu&gt;</t>
  </si>
  <si>
    <t>&lt;Sélectionner à partir du menu&gt;</t>
  </si>
  <si>
    <t>&lt;Sélectionner à partir du menu&gt;</t>
  </si>
  <si>
    <t>&lt;Sélectionner à partir du menu&gt;</t>
  </si>
  <si>
    <r>
      <rPr>
        <sz val="10.5"/>
        <color theme="1"/>
        <rFont val="Calibri"/>
        <family val="2"/>
      </rPr>
      <t>BSD</t>
    </r>
  </si>
  <si>
    <r>
      <rPr>
        <sz val="10.5"/>
        <color theme="1"/>
        <rFont val="Calibri"/>
        <family val="2"/>
      </rPr>
      <t>Dollar bahamien</t>
    </r>
  </si>
  <si>
    <t>BRL</t>
  </si>
  <si>
    <t>Réal brésilien</t>
  </si>
  <si>
    <r>
      <rPr>
        <sz val="10.5"/>
        <color theme="1"/>
        <rFont val="Calibri"/>
        <family val="2"/>
      </rPr>
      <t>BTN</t>
    </r>
  </si>
  <si>
    <t>USD</t>
  </si>
  <si>
    <t>Dollar des États-Unis</t>
  </si>
  <si>
    <r>
      <rPr>
        <sz val="10.5"/>
        <color theme="1"/>
        <rFont val="Calibri"/>
        <family val="2"/>
      </rPr>
      <t>BWP</t>
    </r>
  </si>
  <si>
    <r>
      <rPr>
        <sz val="10.5"/>
        <color theme="1"/>
        <rFont val="Calibri"/>
        <family val="2"/>
      </rPr>
      <t>Pula du Botswana</t>
    </r>
  </si>
  <si>
    <t>USD</t>
  </si>
  <si>
    <t>Dollar des États-Unis</t>
  </si>
  <si>
    <r>
      <rPr>
        <sz val="10.5"/>
        <color theme="1"/>
        <rFont val="Calibri"/>
        <family val="2"/>
      </rPr>
      <t>BYR</t>
    </r>
  </si>
  <si>
    <r>
      <rPr>
        <sz val="10.5"/>
        <color theme="1"/>
        <rFont val="Calibri"/>
        <family val="2"/>
      </rPr>
      <t>Rouble de Belarus</t>
    </r>
  </si>
  <si>
    <t>BND</t>
  </si>
  <si>
    <t>Dollar de Brunei</t>
  </si>
  <si>
    <r>
      <rPr>
        <sz val="10.5"/>
        <color theme="1"/>
        <rFont val="Calibri"/>
        <family val="2"/>
      </rPr>
      <t>BZD</t>
    </r>
  </si>
  <si>
    <r>
      <rPr>
        <sz val="10.5"/>
        <color theme="1"/>
        <rFont val="Calibri"/>
        <family val="2"/>
      </rPr>
      <t>Dollar de Belize</t>
    </r>
  </si>
  <si>
    <t>BGN</t>
  </si>
  <si>
    <t>Lev bulgare (ancien)</t>
  </si>
  <si>
    <t>XOF</t>
  </si>
  <si>
    <t>Franc CFA d’Afrique de l’Ouest</t>
  </si>
  <si>
    <t>BIF</t>
  </si>
  <si>
    <t>Franc du Burundi</t>
  </si>
  <si>
    <t>Gaz naturel, volume</t>
  </si>
  <si>
    <t>CAD</t>
  </si>
  <si>
    <t>Dollar canadien</t>
  </si>
  <si>
    <t>XAF</t>
  </si>
  <si>
    <t>Franc CFA d’Afrique centrale</t>
  </si>
  <si>
    <r>
      <rPr>
        <sz val="10.5"/>
        <color theme="1"/>
        <rFont val="Calibri"/>
        <family val="2"/>
      </rPr>
      <t>CVE</t>
    </r>
  </si>
  <si>
    <r>
      <rPr>
        <sz val="10.5"/>
        <color theme="1"/>
        <rFont val="Calibri"/>
        <family val="2"/>
      </rPr>
      <t>Escudo cap-verdien</t>
    </r>
  </si>
  <si>
    <t>XAF</t>
  </si>
  <si>
    <t>Franc CFA d’Afrique centrale</t>
  </si>
  <si>
    <t>CLF</t>
  </si>
  <si>
    <t>CNH</t>
  </si>
  <si>
    <t>Yuan renminbi chinois (off-shore)</t>
  </si>
  <si>
    <t>AUD</t>
  </si>
  <si>
    <t>Dollar australien</t>
  </si>
  <si>
    <t>AUD</t>
  </si>
  <si>
    <t>Dollar australien</t>
  </si>
  <si>
    <r>
      <rPr>
        <sz val="10.5"/>
        <color theme="1"/>
        <rFont val="Calibri"/>
        <family val="2"/>
      </rPr>
      <t>DZD</t>
    </r>
  </si>
  <si>
    <r>
      <rPr>
        <sz val="10.5"/>
        <color theme="1"/>
        <rFont val="Calibri"/>
        <family val="2"/>
      </rPr>
      <t>Dinar algérien</t>
    </r>
  </si>
  <si>
    <t>COP</t>
  </si>
  <si>
    <t>Peso colombien</t>
  </si>
  <si>
    <t>CRC</t>
  </si>
  <si>
    <t>Colon costaricain</t>
  </si>
  <si>
    <t>XOF</t>
  </si>
  <si>
    <t>Franc CFA d’Afrique de l’Ouest</t>
  </si>
  <si>
    <r>
      <rPr>
        <sz val="10.5"/>
        <color theme="1"/>
        <rFont val="Calibri"/>
        <family val="2"/>
      </rPr>
      <t>EUR</t>
    </r>
  </si>
  <si>
    <r>
      <rPr>
        <sz val="10.5"/>
        <color theme="1"/>
        <rFont val="Calibri"/>
        <family val="2"/>
      </rPr>
      <t>Euro</t>
    </r>
  </si>
  <si>
    <t>CUC</t>
  </si>
  <si>
    <t>Peso cubain convertible</t>
  </si>
  <si>
    <t>EUR</t>
  </si>
  <si>
    <t>Euro</t>
  </si>
  <si>
    <t>CZK</t>
  </si>
  <si>
    <t>Couronne tchèque</t>
  </si>
  <si>
    <t>CDF</t>
  </si>
  <si>
    <t>Franc congolais</t>
  </si>
  <si>
    <t>DKK</t>
  </si>
  <si>
    <t>Couronne danoise</t>
  </si>
  <si>
    <t>DJF</t>
  </si>
  <si>
    <t>Franc djiboutien</t>
  </si>
  <si>
    <t>XCD</t>
  </si>
  <si>
    <t>Dollar des Caraïbes orientales</t>
  </si>
  <si>
    <t>DOP</t>
  </si>
  <si>
    <t>Peso dominicain</t>
  </si>
  <si>
    <t>USD</t>
  </si>
  <si>
    <t>Dollar des États-Unis</t>
  </si>
  <si>
    <t>EGP</t>
  </si>
  <si>
    <t>Livre égyptienne</t>
  </si>
  <si>
    <t>USD</t>
  </si>
  <si>
    <t>Dollar des États-Unis</t>
  </si>
  <si>
    <t>XAF</t>
  </si>
  <si>
    <t>Franc CFA d’Afrique centrale</t>
  </si>
  <si>
    <t>ERN</t>
  </si>
  <si>
    <t>Nakfa érythréen</t>
  </si>
  <si>
    <r>
      <rPr>
        <sz val="10.5"/>
        <color theme="1"/>
        <rFont val="Calibri"/>
        <family val="2"/>
      </rPr>
      <t>HRK</t>
    </r>
  </si>
  <si>
    <r>
      <rPr>
        <sz val="10.5"/>
        <color theme="1"/>
        <rFont val="Calibri"/>
        <family val="2"/>
      </rPr>
      <t>Kuna croate</t>
    </r>
  </si>
  <si>
    <t>EUR</t>
  </si>
  <si>
    <t>Euro</t>
  </si>
  <si>
    <t>ETB</t>
  </si>
  <si>
    <t>Birr éthiopien</t>
  </si>
  <si>
    <t>FKP</t>
  </si>
  <si>
    <t>Livre des Malouines</t>
  </si>
  <si>
    <t>DKK</t>
  </si>
  <si>
    <t>Couronne danoise</t>
  </si>
  <si>
    <t>FJD</t>
  </si>
  <si>
    <t>Dollar fidjien</t>
  </si>
  <si>
    <t>EUR</t>
  </si>
  <si>
    <t>Euro</t>
  </si>
  <si>
    <t>EUR</t>
  </si>
  <si>
    <t>Euro</t>
  </si>
  <si>
    <t>EUR</t>
  </si>
  <si>
    <t>Euro</t>
  </si>
  <si>
    <t>EUR</t>
  </si>
  <si>
    <t>Euro</t>
  </si>
  <si>
    <t>EUR</t>
  </si>
  <si>
    <t>Euro</t>
  </si>
  <si>
    <t>XAF</t>
  </si>
  <si>
    <t>Franc CFA d’Afrique centrale</t>
  </si>
  <si>
    <t>GMD</t>
  </si>
  <si>
    <t>Dalasi gambien</t>
  </si>
  <si>
    <t>GEL</t>
  </si>
  <si>
    <t>Lari géorgien</t>
  </si>
  <si>
    <t>EUR</t>
  </si>
  <si>
    <t>Euro</t>
  </si>
  <si>
    <t>GHS</t>
  </si>
  <si>
    <t>Cedi ghanéen</t>
  </si>
  <si>
    <r>
      <rPr>
        <sz val="10.5"/>
        <color theme="1"/>
        <rFont val="Calibri"/>
        <family val="2"/>
      </rPr>
      <t>KHR</t>
    </r>
  </si>
  <si>
    <r>
      <rPr>
        <sz val="10.5"/>
        <color theme="1"/>
        <rFont val="Calibri"/>
        <family val="2"/>
      </rPr>
      <t>Riel cambodgien</t>
    </r>
  </si>
  <si>
    <t>GIP</t>
  </si>
  <si>
    <t>Livre de Gibraltar</t>
  </si>
  <si>
    <r>
      <rPr>
        <sz val="10.5"/>
        <color theme="1"/>
        <rFont val="Calibri"/>
        <family val="2"/>
      </rPr>
      <t>KMF</t>
    </r>
  </si>
  <si>
    <r>
      <rPr>
        <sz val="10.5"/>
        <color theme="1"/>
        <rFont val="Calibri"/>
        <family val="2"/>
      </rPr>
      <t>Franc comorien</t>
    </r>
  </si>
  <si>
    <t>EUR</t>
  </si>
  <si>
    <t>Euro</t>
  </si>
  <si>
    <t>DKK</t>
  </si>
  <si>
    <t>Couronne danoise</t>
  </si>
  <si>
    <t>XCD</t>
  </si>
  <si>
    <t>Dollar des Caraïbes orientales</t>
  </si>
  <si>
    <t>EUR</t>
  </si>
  <si>
    <t>Euro</t>
  </si>
  <si>
    <r>
      <rPr>
        <sz val="10.5"/>
        <color theme="1"/>
        <rFont val="Calibri"/>
        <family val="2"/>
      </rPr>
      <t>KYD</t>
    </r>
  </si>
  <si>
    <r>
      <rPr>
        <sz val="10.5"/>
        <color theme="1"/>
        <rFont val="Calibri"/>
        <family val="2"/>
      </rPr>
      <t>Dollar des Îles Caïman</t>
    </r>
  </si>
  <si>
    <t>USD</t>
  </si>
  <si>
    <t>Dollar des États-Unis</t>
  </si>
  <si>
    <t>GTQ</t>
  </si>
  <si>
    <t>Quetzal guatémaltèque</t>
  </si>
  <si>
    <t>GGP</t>
  </si>
  <si>
    <t>Livre</t>
  </si>
  <si>
    <t>GNF</t>
  </si>
  <si>
    <t>Franc guinéen</t>
  </si>
  <si>
    <t>XOF</t>
  </si>
  <si>
    <t>Franc CFA d’Afrique de l’Ouest</t>
  </si>
  <si>
    <t>GYD</t>
  </si>
  <si>
    <t>Dollar guyanais</t>
  </si>
  <si>
    <t>HTG</t>
  </si>
  <si>
    <t>Gourde haïtienne</t>
  </si>
  <si>
    <t>HNL</t>
  </si>
  <si>
    <t>Lempira hondurien</t>
  </si>
  <si>
    <t>HKD</t>
  </si>
  <si>
    <t>Dollar de Hong Kong</t>
  </si>
  <si>
    <t>HUF</t>
  </si>
  <si>
    <t>Forint hongrois</t>
  </si>
  <si>
    <t>ISK</t>
  </si>
  <si>
    <t>Couronne islandaise</t>
  </si>
  <si>
    <t>INR</t>
  </si>
  <si>
    <t>Roupie indienne</t>
  </si>
  <si>
    <t>IDR</t>
  </si>
  <si>
    <t>Roupie indonésienne</t>
  </si>
  <si>
    <t>IRR</t>
  </si>
  <si>
    <t>Rial iranien</t>
  </si>
  <si>
    <t>IQD</t>
  </si>
  <si>
    <t>Dinar irakien</t>
  </si>
  <si>
    <t>EUR</t>
  </si>
  <si>
    <t>Euro</t>
  </si>
  <si>
    <t>IMP</t>
  </si>
  <si>
    <t>Livre de l’Île de Man</t>
  </si>
  <si>
    <t>ILS</t>
  </si>
  <si>
    <t>Nouveau shekel israélien</t>
  </si>
  <si>
    <t>EUR</t>
  </si>
  <si>
    <t>Euro</t>
  </si>
  <si>
    <t>JMD</t>
  </si>
  <si>
    <t>Dollar de la Jamaïque</t>
  </si>
  <si>
    <t>JPY</t>
  </si>
  <si>
    <t>Yen japonais</t>
  </si>
  <si>
    <t>JEP</t>
  </si>
  <si>
    <t>Livre de Jersey</t>
  </si>
  <si>
    <t>JOD</t>
  </si>
  <si>
    <t>Dinar jordanien</t>
  </si>
  <si>
    <t>KZT</t>
  </si>
  <si>
    <t>Tenge kazakh</t>
  </si>
  <si>
    <t>KES</t>
  </si>
  <si>
    <t>Shilling kenyan</t>
  </si>
  <si>
    <t>KPW</t>
  </si>
  <si>
    <t>Won nord-coréen</t>
  </si>
  <si>
    <t>KRW</t>
  </si>
  <si>
    <t>Won sud-coréen</t>
  </si>
  <si>
    <t>EUR</t>
  </si>
  <si>
    <t>Euro</t>
  </si>
  <si>
    <t>KWD</t>
  </si>
  <si>
    <t>KGS</t>
  </si>
  <si>
    <t>Sum kirghize</t>
  </si>
  <si>
    <t>LAK</t>
  </si>
  <si>
    <t>Kip laotien</t>
  </si>
  <si>
    <t>EUR</t>
  </si>
  <si>
    <t>Euro</t>
  </si>
  <si>
    <t>LBP</t>
  </si>
  <si>
    <t>Livre libanaise</t>
  </si>
  <si>
    <t>LSL</t>
  </si>
  <si>
    <t>Loti du Lesotho</t>
  </si>
  <si>
    <t>LRD</t>
  </si>
  <si>
    <t>Dollar du Libéria</t>
  </si>
  <si>
    <t>LYD</t>
  </si>
  <si>
    <t>Dinar libyen</t>
  </si>
  <si>
    <t>CHF</t>
  </si>
  <si>
    <t>Franc suisse</t>
  </si>
  <si>
    <t>EUR</t>
  </si>
  <si>
    <t>Euro</t>
  </si>
  <si>
    <t>EUR</t>
  </si>
  <si>
    <t>Euro</t>
  </si>
  <si>
    <t>MOP</t>
  </si>
  <si>
    <t>Patca de Macao</t>
  </si>
  <si>
    <t>MKD</t>
  </si>
  <si>
    <t>MKD</t>
  </si>
  <si>
    <t>Denar macédonien</t>
  </si>
  <si>
    <t>MGA</t>
  </si>
  <si>
    <t>Ariary malgache</t>
  </si>
  <si>
    <t>MWK</t>
  </si>
  <si>
    <t>Kwacha du Malawi</t>
  </si>
  <si>
    <t>MYR</t>
  </si>
  <si>
    <t>Ringgit malais</t>
  </si>
  <si>
    <t>MVR</t>
  </si>
  <si>
    <t>Rufiyaa des Maldives</t>
  </si>
  <si>
    <t>XOF</t>
  </si>
  <si>
    <t>Franc CFA d’Afrique de l’Ouest</t>
  </si>
  <si>
    <t>EUR</t>
  </si>
  <si>
    <t>Euro</t>
  </si>
  <si>
    <t>USD</t>
  </si>
  <si>
    <t>Dollar des États-Unis</t>
  </si>
  <si>
    <t>EUR</t>
  </si>
  <si>
    <t>Euro</t>
  </si>
  <si>
    <t>MRO</t>
  </si>
  <si>
    <t>Ouguiya mauritanien</t>
  </si>
  <si>
    <t>MUR</t>
  </si>
  <si>
    <t>Roupie mauricienne</t>
  </si>
  <si>
    <t>EUR</t>
  </si>
  <si>
    <t>Euro</t>
  </si>
  <si>
    <r>
      <rPr>
        <sz val="10.5"/>
        <color theme="1"/>
        <rFont val="Calibri"/>
        <family val="2"/>
      </rPr>
      <t>SZL</t>
    </r>
  </si>
  <si>
    <r>
      <rPr>
        <sz val="10.5"/>
        <color theme="1"/>
        <rFont val="Calibri"/>
        <family val="2"/>
      </rPr>
      <t>Lilangeni swazi</t>
    </r>
  </si>
  <si>
    <t>MXN</t>
  </si>
  <si>
    <t>Peso mexicain</t>
  </si>
  <si>
    <t>USD</t>
  </si>
  <si>
    <t>Dollar des États-Unis</t>
  </si>
  <si>
    <t>MDL</t>
  </si>
  <si>
    <t>Leu moldave</t>
  </si>
  <si>
    <t>EUR</t>
  </si>
  <si>
    <t>Euro</t>
  </si>
  <si>
    <t>MNT</t>
  </si>
  <si>
    <t>Tugrik mongole</t>
  </si>
  <si>
    <t>EUR</t>
  </si>
  <si>
    <t>Euro</t>
  </si>
  <si>
    <t>XCD</t>
  </si>
  <si>
    <t>Dollar des Caraïbes orientales</t>
  </si>
  <si>
    <t>MAD</t>
  </si>
  <si>
    <t>Dirham marocain</t>
  </si>
  <si>
    <t>MZN</t>
  </si>
  <si>
    <t>Metical mozambicain</t>
  </si>
  <si>
    <t>MMK</t>
  </si>
  <si>
    <t>Kyat birman</t>
  </si>
  <si>
    <t>NAD</t>
  </si>
  <si>
    <t>Dollar namibien</t>
  </si>
  <si>
    <t>NPR</t>
  </si>
  <si>
    <t>Roupie népalaise</t>
  </si>
  <si>
    <r>
      <rPr>
        <sz val="10.5"/>
        <color theme="1"/>
        <rFont val="Calibri"/>
        <family val="2"/>
      </rPr>
      <t>USD</t>
    </r>
  </si>
  <si>
    <r>
      <rPr>
        <sz val="10.5"/>
        <color theme="1"/>
        <rFont val="Calibri"/>
        <family val="2"/>
      </rPr>
      <t>Dollar des États-Unis</t>
    </r>
  </si>
  <si>
    <t>EUR</t>
  </si>
  <si>
    <t>Euro</t>
  </si>
  <si>
    <r>
      <rPr>
        <sz val="10.5"/>
        <color theme="1"/>
        <rFont val="Calibri"/>
        <family val="2"/>
      </rPr>
      <t>USD</t>
    </r>
  </si>
  <si>
    <t>ANG</t>
  </si>
  <si>
    <t>Florin des Antilles néerlandaises</t>
  </si>
  <si>
    <t>NZD</t>
  </si>
  <si>
    <t>Dollar néo-zélandaise</t>
  </si>
  <si>
    <t>NIO</t>
  </si>
  <si>
    <t xml:space="preserve">Cordoba oro nicaraguayen </t>
  </si>
  <si>
    <t>XOF</t>
  </si>
  <si>
    <t>Franc CFA d’Afrique de l’Ouest</t>
  </si>
  <si>
    <t>NGN</t>
  </si>
  <si>
    <t>Naira  nigérian</t>
  </si>
  <si>
    <r>
      <rPr>
        <sz val="10.5"/>
        <color theme="1"/>
        <rFont val="Calibri"/>
        <family val="2"/>
      </rPr>
      <t>XAF</t>
    </r>
  </si>
  <si>
    <r>
      <rPr>
        <sz val="10.5"/>
        <color theme="1"/>
        <rFont val="Calibri"/>
        <family val="2"/>
      </rPr>
      <t>Franc CFA d’Afrique centrale</t>
    </r>
  </si>
  <si>
    <r>
      <rPr>
        <sz val="10.5"/>
        <color theme="1"/>
        <rFont val="Calibri"/>
        <family val="2"/>
      </rPr>
      <t>XCD</t>
    </r>
  </si>
  <si>
    <r>
      <rPr>
        <sz val="10.5"/>
        <color theme="1"/>
        <rFont val="Calibri"/>
        <family val="2"/>
      </rPr>
      <t>Dollar des Caraïbes orientales</t>
    </r>
  </si>
  <si>
    <t>USD</t>
  </si>
  <si>
    <t>Dollar des États-Unis</t>
  </si>
  <si>
    <r>
      <rPr>
        <sz val="10.5"/>
        <color theme="1"/>
        <rFont val="Calibri"/>
        <family val="2"/>
      </rPr>
      <t>XOF</t>
    </r>
  </si>
  <si>
    <r>
      <rPr>
        <sz val="10.5"/>
        <color theme="1"/>
        <rFont val="Calibri"/>
        <family val="2"/>
      </rPr>
      <t>Franc CFA d’Afrique de l’Ouest</t>
    </r>
  </si>
  <si>
    <t>NOK</t>
  </si>
  <si>
    <t>Couronne norvégienne</t>
  </si>
  <si>
    <t>OMR</t>
  </si>
  <si>
    <t>Rial omani</t>
  </si>
  <si>
    <t>PKR</t>
  </si>
  <si>
    <t>Roupie pakistanaise</t>
  </si>
  <si>
    <t>USD</t>
  </si>
  <si>
    <t>Dollar des États-Unis</t>
  </si>
  <si>
    <t>PAB</t>
  </si>
  <si>
    <t>PGK</t>
  </si>
  <si>
    <t>PYG</t>
  </si>
  <si>
    <t>Guarani paraguayen</t>
  </si>
  <si>
    <t>PEN</t>
  </si>
  <si>
    <t>Sol péruvien</t>
  </si>
  <si>
    <t>PHP</t>
  </si>
  <si>
    <t>Peso philippin</t>
  </si>
  <si>
    <t>PLN</t>
  </si>
  <si>
    <t>Zloty polonais</t>
  </si>
  <si>
    <t>EUR</t>
  </si>
  <si>
    <t>Euro</t>
  </si>
  <si>
    <t>USD</t>
  </si>
  <si>
    <t>Dollar des États-Unis</t>
  </si>
  <si>
    <t>QAR</t>
  </si>
  <si>
    <t>Rial du Qatar</t>
  </si>
  <si>
    <t>XAF</t>
  </si>
  <si>
    <t>Franc CFA d’Afrique centrale</t>
  </si>
  <si>
    <t>EUR</t>
  </si>
  <si>
    <t>Euro</t>
  </si>
  <si>
    <t>RON</t>
  </si>
  <si>
    <t>Leu roumain</t>
  </si>
  <si>
    <t>RUB</t>
  </si>
  <si>
    <t>Rouble russe</t>
  </si>
  <si>
    <t>RWF</t>
  </si>
  <si>
    <t>Franc rwandais</t>
  </si>
  <si>
    <t>SHP</t>
  </si>
  <si>
    <t>Livre de Saint Hélène</t>
  </si>
  <si>
    <t>XCD</t>
  </si>
  <si>
    <t>Dollar des Caraïbes orientales</t>
  </si>
  <si>
    <t>XCD</t>
  </si>
  <si>
    <t>Dollar des Caraïbes orientales</t>
  </si>
  <si>
    <t>EUR</t>
  </si>
  <si>
    <t>Euro</t>
  </si>
  <si>
    <t>XCD</t>
  </si>
  <si>
    <t>Dollar des Caraïbes orientales</t>
  </si>
  <si>
    <t>EUR</t>
  </si>
  <si>
    <t>Euro</t>
  </si>
  <si>
    <t>EUR</t>
  </si>
  <si>
    <t>Euro</t>
  </si>
  <si>
    <t>WST</t>
  </si>
  <si>
    <t>Tala de Samoa</t>
  </si>
  <si>
    <t>EUR</t>
  </si>
  <si>
    <t>Euro</t>
  </si>
  <si>
    <t>STD</t>
  </si>
  <si>
    <t>Dobra de Sao Tomé-et-Principe</t>
  </si>
  <si>
    <t>SAR</t>
  </si>
  <si>
    <t>Rial saoudite</t>
  </si>
  <si>
    <t>XOF</t>
  </si>
  <si>
    <t>Franc CFA d’Afrique de l’Ouest</t>
  </si>
  <si>
    <t>RSD</t>
  </si>
  <si>
    <t>Dinar serbe</t>
  </si>
  <si>
    <t>SCR</t>
  </si>
  <si>
    <t>SLL</t>
  </si>
  <si>
    <t>Leone sierra-léonais</t>
  </si>
  <si>
    <t>SGD</t>
  </si>
  <si>
    <t>Dollar de Singapour</t>
  </si>
  <si>
    <t>EUR</t>
  </si>
  <si>
    <t>Euro</t>
  </si>
  <si>
    <t>EUR</t>
  </si>
  <si>
    <t>Euro</t>
  </si>
  <si>
    <t>SBD</t>
  </si>
  <si>
    <t>Dollar des Îles Salomon</t>
  </si>
  <si>
    <t>SOS</t>
  </si>
  <si>
    <t>Shilling somalien</t>
  </si>
  <si>
    <t>ZAR</t>
  </si>
  <si>
    <t>Rand sud-africain</t>
  </si>
  <si>
    <t>SSP</t>
  </si>
  <si>
    <t>Livre sud-soudanaise</t>
  </si>
  <si>
    <t>EUR</t>
  </si>
  <si>
    <t>Euro</t>
  </si>
  <si>
    <t>LKR</t>
  </si>
  <si>
    <t>Roupie du Sri Lanka</t>
  </si>
  <si>
    <t>SDG</t>
  </si>
  <si>
    <t>Livre soudanaise</t>
  </si>
  <si>
    <t>SRD</t>
  </si>
  <si>
    <t>Dollar du Suriname</t>
  </si>
  <si>
    <t>SEK</t>
  </si>
  <si>
    <t>Couronne suédoise</t>
  </si>
  <si>
    <t>CHF</t>
  </si>
  <si>
    <t>Franc suisse</t>
  </si>
  <si>
    <t>SYP</t>
  </si>
  <si>
    <t>Livre syrienne</t>
  </si>
  <si>
    <t>TWD</t>
  </si>
  <si>
    <t>Nouveau dollar taïwanais</t>
  </si>
  <si>
    <t>TJS</t>
  </si>
  <si>
    <t>Somoni tadjik</t>
  </si>
  <si>
    <t>TZS</t>
  </si>
  <si>
    <t>Shilling tanzanien</t>
  </si>
  <si>
    <t>THB</t>
  </si>
  <si>
    <t>Baht thaïlandais</t>
  </si>
  <si>
    <t>USD</t>
  </si>
  <si>
    <t>Dollar des États-Unis</t>
  </si>
  <si>
    <t>XOF</t>
  </si>
  <si>
    <t>Franc CFA d’Afrique de l’Ouest</t>
  </si>
  <si>
    <t>TOP</t>
  </si>
  <si>
    <t>Pa’anga des Îles Tonga</t>
  </si>
  <si>
    <t>TTD</t>
  </si>
  <si>
    <t>Dollar de Trinité-et-Tobago</t>
  </si>
  <si>
    <t>TND</t>
  </si>
  <si>
    <t>Dinar tunisien</t>
  </si>
  <si>
    <t>TRY</t>
  </si>
  <si>
    <t>Lire turque</t>
  </si>
  <si>
    <t>TMT</t>
  </si>
  <si>
    <t>Nouveau manat turkmène</t>
  </si>
  <si>
    <t>USD</t>
  </si>
  <si>
    <t>Dollar des États-Unis</t>
  </si>
  <si>
    <t>TVD</t>
  </si>
  <si>
    <t>Dollar de Tuvalu</t>
  </si>
  <si>
    <t>UGX</t>
  </si>
  <si>
    <t>Shilling ougandais</t>
  </si>
  <si>
    <t>UAH</t>
  </si>
  <si>
    <t>Hryvnia ukrainien</t>
  </si>
  <si>
    <t>AED</t>
  </si>
  <si>
    <t>Dirham des Émirats arabes unis</t>
  </si>
  <si>
    <t>GBP</t>
  </si>
  <si>
    <t>Livre sterling</t>
  </si>
  <si>
    <t>UYU</t>
  </si>
  <si>
    <t>Peso uruguayen</t>
  </si>
  <si>
    <t>UZS</t>
  </si>
  <si>
    <t>Sum ouzbèque</t>
  </si>
  <si>
    <t>VUV</t>
  </si>
  <si>
    <t>Vatu de Vanuatu</t>
  </si>
  <si>
    <t>VAT</t>
  </si>
  <si>
    <t>EUR</t>
  </si>
  <si>
    <t>Euro</t>
  </si>
  <si>
    <t>VEF</t>
  </si>
  <si>
    <t>VND</t>
  </si>
  <si>
    <t>Dong vietnamien</t>
  </si>
  <si>
    <t>USD</t>
  </si>
  <si>
    <t>Dollar des États-Unis</t>
  </si>
  <si>
    <t>YER</t>
  </si>
  <si>
    <t>Rial yéménite</t>
  </si>
  <si>
    <t>ZMW</t>
  </si>
  <si>
    <t>Kwacha zambien</t>
  </si>
  <si>
    <t>USD</t>
  </si>
  <si>
    <t>Dollar des États-Unis</t>
  </si>
  <si>
    <t xml:space="preserve">Le Secrétariat international peut prodiguer conseils et soutien sur demande. Veuillez le contacter à </t>
  </si>
  <si>
    <t>Vous recevrez des retours immédiats sur un certain nombre des données que vous aurez inscrites, et certaines cellules se rempliront automatiquement.</t>
  </si>
  <si>
    <t>Les cellules en bleu pâle ne servent qu’à indiquer les sources et/ou à inscrire des commentaires</t>
  </si>
  <si>
    <t xml:space="preserve">Pour chaque ligne, veuillez procéder comme suit </t>
  </si>
  <si>
    <t>Les cellules en bleu pâle ne servent qu’à indiquer les sources et/ou inscrire des commentaires</t>
  </si>
  <si>
    <t>Les décisions du Groupe multipartite concernant les seuils de matérialité sont-elles publiquement disponibles ?</t>
  </si>
  <si>
    <t>Si oui, quelle aurait dû être la part des revenus transférés par le gouvernement en vertu de la formule de répartition des revenus ?</t>
  </si>
  <si>
    <t>Si oui, quel est le montant total des dépenses quasi fiscales engagées par les entreprises d’État ?</t>
  </si>
  <si>
    <t>Veuillez fournir une liste de toutes les entités déclarantes, accompagnée de l’information y afférente</t>
  </si>
  <si>
    <t>Nom complet de l’entité</t>
  </si>
  <si>
    <t>Ajoutez de nouvelles lignes au besoin, effectuez un clic droit sur le numéro de ligne à gauche, puis sélectionnez « Insérer »</t>
  </si>
  <si>
    <t>Nom complet de l’entreprise</t>
  </si>
  <si>
    <t>Ajouter ci-dessous, à titre de commentaire, toute information supplémentaire qu’il ne serait pas judicieux d’inclure dans le tableau ci-dessus.</t>
  </si>
  <si>
    <t>Balboa panaméen</t>
  </si>
  <si>
    <t>Roupie seychelloise</t>
  </si>
  <si>
    <t>Trinité-et-Tobago</t>
  </si>
  <si>
    <t>Saint Vincent et les Grenadines</t>
  </si>
  <si>
    <t>Îles Féroé</t>
  </si>
  <si>
    <t>Kina de Papouasie-Nouvelle-Guinée</t>
  </si>
  <si>
    <t>Bolivar fuerte vénézuélien</t>
  </si>
  <si>
    <t>Îles Åland</t>
  </si>
  <si>
    <t>Nutum du Bhoutan</t>
  </si>
  <si>
    <t>Darussalam de Brunei</t>
  </si>
  <si>
    <t>Unidad de Fomento chilien</t>
  </si>
  <si>
    <t>Kuna croate</t>
  </si>
  <si>
    <t>Guernesey</t>
  </si>
  <si>
    <t>Dinar koweitien</t>
  </si>
  <si>
    <t>Riyal du Qatar</t>
  </si>
  <si>
    <t>Monténégro</t>
  </si>
  <si>
    <t>Koweït</t>
  </si>
  <si>
    <t>Vue d’ensemble des industries extractives, y compris de toute activité importante de prospection.</t>
  </si>
  <si>
    <t>Amendes, peines et forfaits</t>
  </si>
  <si>
    <t>Amendes, peines et forfaits (143E)</t>
  </si>
  <si>
    <t>Amendes, peines et forfaits(143E)</t>
  </si>
  <si>
    <t>Minier</t>
  </si>
  <si>
    <t>Partie 4 (Recettes de l’État) Elle contient des données exhaustives sur les revenus de l’État par flux de revenu, en utilisant la classification SFP.</t>
  </si>
  <si>
    <t>Total des recettes de l’État provenant du secteur extractif (utilisant la classification SFP)</t>
  </si>
  <si>
    <t>Cadre SFP pour le rapportage ITIE</t>
  </si>
  <si>
    <t>En quoi consiste le SFP ?</t>
  </si>
  <si>
    <t>Classification SFP</t>
  </si>
  <si>
    <t xml:space="preserve">SFP, sigle pour «Statistiques de Finances Publiques  », est un cadre international pour la classification des flux de revenus afin de les rendre comparables d’un pays et d’une période à l’autre. Voir l’exemple de cadre complet ci-dessous.
Le cadre utilisé ci-dessous a été élaboré par le FMI et le Secrétariat international de l’ITIE.
Les chiffres à droite ont été spécifiquement conçus pour les entreprises du secteur extractif
La lettre E dans la colonne des codes SFP signifie que ce sont les codes utilisés pour les revenus issus des entreprises extractives. Les chiffres situés à gauche de la lettre E sont les codes SFP réguliers. </t>
  </si>
  <si>
    <t>data@eiti.org</t>
  </si>
  <si>
    <t xml:space="preserve">2. Lorsqu’il aura été répondu à certaines questions, de nouvelles indications et questions peuvent s’afficher. Merci de répondre à chacune d’elles jusqu’à ce que la section ait été remplie. </t>
  </si>
  <si>
    <t>Sociétés associées, commencer par l’Opérateur</t>
  </si>
  <si>
    <t>Valeur de production</t>
  </si>
  <si>
    <t>Unité</t>
  </si>
  <si>
    <t>Source du taux de change (URL,…):</t>
  </si>
  <si>
    <t>Nombre d’entités de l’État déclarantes (Entreprises d'Etat incluses si collectant)</t>
  </si>
  <si>
    <t>Nombre d’entreprises déclarantes (Entreprises d'Etat incluses si payeur)</t>
  </si>
  <si>
    <t>Les données ITIE sont-elles systématiquement divulguées par le gouvernement à une adresse unique?</t>
  </si>
  <si>
    <t>Autres secteurs (autres que les secteur en amont)</t>
  </si>
  <si>
    <t>&lt;méthode de calcul de la valeur de la production&gt;</t>
  </si>
  <si>
    <t>PIB - secteur artisanal et informel</t>
  </si>
  <si>
    <t>Paiement effectué en nature?</t>
  </si>
  <si>
    <t>Volume en nature (si applicable)</t>
  </si>
  <si>
    <t>Unité (si applicable)</t>
  </si>
  <si>
    <t>Matières premières (une matière/ligne)</t>
  </si>
  <si>
    <t>Tonnes</t>
  </si>
  <si>
    <t>Type d'Agence</t>
  </si>
  <si>
    <t>Tableau 9 - Types d'agences gouvernementales</t>
  </si>
  <si>
    <t>Autre</t>
  </si>
  <si>
    <t>Administration centrale</t>
  </si>
  <si>
    <t>Administration d'Etat fédéré</t>
  </si>
  <si>
    <t>Administration locale</t>
  </si>
  <si>
    <t>Société publique financière et Entreprise d'Etat</t>
  </si>
  <si>
    <t>Référence au(s) rapport(s) financier(s) audité(s) (Ajouter des lignes si plusieurs Entreprises d'Etat)</t>
  </si>
  <si>
    <t>Toute référence à des entreprises d’État (portails ou sites Internet d’entreprise), telle que paraissant dans le Rapport (Ajouter des lignes si plusieurs Entreprises D'Etat)</t>
  </si>
  <si>
    <t>Si oui, quel est le volume reçu?</t>
  </si>
  <si>
    <t>Si oui, combien a été vendu?</t>
  </si>
  <si>
    <t>Si oui, quel est le total des revenus transférés à l'Etat issus des ventes de pétrole, gas et/ou minerais?</t>
  </si>
  <si>
    <t>Rapport financier audité (si indisponible, bilan comptable ou flux de trésorerie…)</t>
  </si>
  <si>
    <t>Le gouvernement divulgue-t-il des informations sur les paiements liés à l'environnement?</t>
  </si>
  <si>
    <t>Si oui, quel est le montant total des paiements obligatoires liés à l'environnement?</t>
  </si>
  <si>
    <t>Si oui, quel est le montant total des paiements volontaires liés à l'environnement?</t>
  </si>
  <si>
    <t>Rempli le :</t>
  </si>
  <si>
    <t>Modèle de données résumées pour les divulgations ITIE</t>
  </si>
  <si>
    <r>
      <t xml:space="preserve">« Rendre le Rapport ITIE disponible en format données ouvertes (xlsx ou csv) en ligne et faire connaître sa disponibilité » </t>
    </r>
    <r>
      <rPr>
        <sz val="12"/>
        <color rgb="FF000000"/>
        <rFont val="Franklin Gothic Book"/>
        <family val="2"/>
      </rPr>
      <t xml:space="preserve">
</t>
    </r>
    <r>
      <rPr>
        <i/>
        <sz val="12"/>
        <color rgb="FF000000"/>
        <rFont val="Franklin Gothic Book"/>
        <family val="2"/>
      </rPr>
      <t>- Exigence ITIE 7.1.c</t>
    </r>
  </si>
  <si>
    <t>Comment fonctionne la publication de données ITIE :</t>
  </si>
  <si>
    <t>1. N’utiliser qu’un classeur Excel par exercice fiscal couvert. Si la déclaration porte à la fois sur les hydrocarbures et l’exploitation minière, ces deux secteurs peuvent être inclus dans un seul classeur.</t>
  </si>
  <si>
    <t>2. Remplir le classeur entier - parties 1 à 5</t>
  </si>
  <si>
    <r>
      <t xml:space="preserve">3. Prière de soumettre cette fiche de données en même temps que le Rapport ITIE. L’envoyer au Secrétariat international à : </t>
    </r>
    <r>
      <rPr>
        <u/>
        <sz val="12"/>
        <color rgb="FF0070C0"/>
        <rFont val="Franklin Gothic Book"/>
        <family val="2"/>
      </rPr>
      <t xml:space="preserve">data@eiti.org. </t>
    </r>
  </si>
  <si>
    <r>
      <t xml:space="preserve">4. Les données serviront à alimenter le référentiel mondial de données ITIE, disponible sur le site Internet international de l’ITIE à </t>
    </r>
    <r>
      <rPr>
        <u/>
        <sz val="12"/>
        <color rgb="FF0070C0"/>
        <rFont val="Franklin Gothic Book"/>
        <family val="2"/>
      </rPr>
      <t>https://eiti.org/fr/donnees</t>
    </r>
    <r>
      <rPr>
        <sz val="12"/>
        <rFont val="Franklin Gothic Book"/>
        <family val="2"/>
      </rPr>
      <t>. Le fichier vous sera renvoyé, afin de pouvoir être publié sur les canaux de votre choix.</t>
    </r>
  </si>
  <si>
    <t>Le présent formulaire modèle devra être rempli intégralement et soumis au Secrétariat international de l’ITIE pour chaque exercice fiscal couvert par le rapportage ITIE.</t>
  </si>
  <si>
    <t>Ce classeur comporte cinq parties. Insérer vos données en commençant par la partie 1 et continuer jusqu’à la partie 5</t>
  </si>
  <si>
    <r>
      <rPr>
        <b/>
        <sz val="12"/>
        <rFont val="Franklin Gothic Book"/>
        <family val="2"/>
      </rPr>
      <t xml:space="preserve">Partie 1 (Présentation) : </t>
    </r>
    <r>
      <rPr>
        <sz val="12"/>
        <rFont val="Franklin Gothic Book"/>
        <family val="2"/>
      </rPr>
      <t>Insérer les caractéristiques relatives au pays et aux données.</t>
    </r>
  </si>
  <si>
    <r>
      <rPr>
        <b/>
        <sz val="12"/>
        <rFont val="Franklin Gothic Book"/>
        <family val="2"/>
      </rPr>
      <t xml:space="preserve">Partie 2 (Liste de pointage) : </t>
    </r>
    <r>
      <rPr>
        <sz val="12"/>
        <rFont val="Franklin Gothic Book"/>
        <family val="2"/>
      </rPr>
      <t>Inscrire les données contextuelles et financières agrégées correspondant aux Exigences ITIE 2, 3, 4, 5 et 6.</t>
    </r>
  </si>
  <si>
    <r>
      <rPr>
        <b/>
        <sz val="12"/>
        <rFont val="Franklin Gothic Book"/>
        <family val="2"/>
      </rPr>
      <t xml:space="preserve">Partie 3 (Entités déclarantes) : </t>
    </r>
    <r>
      <rPr>
        <sz val="12"/>
        <rFont val="Franklin Gothic Book"/>
        <family val="2"/>
      </rPr>
      <t xml:space="preserve">Inscrire les entités déclarantes (entités de l’État, entreprises et projets) et l’information afférente. </t>
    </r>
  </si>
  <si>
    <r>
      <rPr>
        <b/>
        <sz val="12"/>
        <rFont val="Franklin Gothic Book"/>
        <family val="2"/>
      </rPr>
      <t xml:space="preserve">Partie 4 (Recettes de l’État) : </t>
    </r>
    <r>
      <rPr>
        <sz val="12"/>
        <rFont val="Franklin Gothic Book"/>
        <family val="2"/>
      </rPr>
      <t>Inscrire des données concernant les recettes de l’État par flux de revenus, en utilisant la classification GFS.</t>
    </r>
  </si>
  <si>
    <r>
      <rPr>
        <b/>
        <sz val="12"/>
        <rFont val="Franklin Gothic Book"/>
        <family val="2"/>
      </rPr>
      <t xml:space="preserve">Partie 5 (Données d’entreprise) : </t>
    </r>
    <r>
      <rPr>
        <sz val="12"/>
        <rFont val="Franklin Gothic Book"/>
        <family val="2"/>
      </rPr>
      <t>Inscrire des données d’entreprise - et celle de niveau projet - par flux de revenus.</t>
    </r>
  </si>
  <si>
    <t>Les cellules en bleu ne servent qu’à indiquer les sources et/ou à inscrire des commentaires</t>
  </si>
  <si>
    <t>Les cellules en blanc n’exigent aucune action</t>
  </si>
  <si>
    <r>
      <rPr>
        <b/>
        <i/>
        <u/>
        <sz val="12"/>
        <color theme="1"/>
        <rFont val="Franklin Gothic Book"/>
        <family val="2"/>
      </rPr>
      <t>Terminologie :</t>
    </r>
    <r>
      <rPr>
        <b/>
        <i/>
        <sz val="12"/>
        <color theme="1"/>
        <rFont val="Franklin Gothic Book"/>
        <family val="2"/>
      </rPr>
      <t xml:space="preserve"> Divulgation</t>
    </r>
  </si>
  <si>
    <r>
      <rPr>
        <b/>
        <i/>
        <u/>
        <sz val="12"/>
        <color theme="1"/>
        <rFont val="Franklin Gothic Book"/>
        <family val="2"/>
      </rPr>
      <t>Terminologie :</t>
    </r>
    <r>
      <rPr>
        <b/>
        <i/>
        <sz val="12"/>
        <color theme="1"/>
        <rFont val="Franklin Gothic Book"/>
        <family val="2"/>
      </rPr>
      <t xml:space="preserve"> Options simples</t>
    </r>
  </si>
  <si>
    <r>
      <rPr>
        <i/>
        <u/>
        <sz val="12"/>
        <color theme="1"/>
        <rFont val="Franklin Gothic Book"/>
        <family val="2"/>
      </rPr>
      <t>Oui, divulgation systématique :</t>
    </r>
    <r>
      <rPr>
        <i/>
        <sz val="12"/>
        <color theme="1"/>
        <rFont val="Franklin Gothic Book"/>
        <family val="2"/>
      </rPr>
      <t xml:space="preserve"> Si les données sont divulguées régulièrement et systématiquement par des entités de l’État et ou des entreprises, et si ces données sont fiables, sélectionner Oui, divulgation systématique</t>
    </r>
  </si>
  <si>
    <r>
      <rPr>
        <i/>
        <u/>
        <sz val="12"/>
        <color theme="1"/>
        <rFont val="Franklin Gothic Book"/>
        <family val="2"/>
      </rPr>
      <t>Oui</t>
    </r>
    <r>
      <rPr>
        <i/>
        <sz val="12"/>
        <color theme="1"/>
        <rFont val="Franklin Gothic Book"/>
        <family val="2"/>
      </rPr>
      <t> : Tous les aspects de la question ont reçu une réponse/ont été couverts.</t>
    </r>
  </si>
  <si>
    <r>
      <rPr>
        <i/>
        <u/>
        <sz val="12"/>
        <color theme="1"/>
        <rFont val="Franklin Gothic Book"/>
        <family val="2"/>
      </rPr>
      <t>Oui, à travers le rapportage ITIE :</t>
    </r>
    <r>
      <rPr>
        <i/>
        <sz val="12"/>
        <color theme="1"/>
        <rFont val="Franklin Gothic Book"/>
        <family val="2"/>
      </rPr>
      <t xml:space="preserve"> Si le Rapport ITIE ou son site couvre certaines lacunes de divulgation relatives aux données du gouvernement ou des entreprises, sélectionner « Oui, dans le Rapport ITIE ».</t>
    </r>
  </si>
  <si>
    <r>
      <t>Partiellement :</t>
    </r>
    <r>
      <rPr>
        <i/>
        <sz val="12"/>
        <color theme="1"/>
        <rFont val="Franklin Gothic Book"/>
        <family val="2"/>
      </rPr>
      <t xml:space="preserve"> Des aspects de la question ont reçu une réponse/ont été couverts.</t>
    </r>
  </si>
  <si>
    <r>
      <rPr>
        <i/>
        <u/>
        <sz val="12"/>
        <color theme="1"/>
        <rFont val="Franklin Gothic Book"/>
        <family val="2"/>
      </rPr>
      <t>Non disponible :</t>
    </r>
    <r>
      <rPr>
        <i/>
        <sz val="12"/>
        <color theme="1"/>
        <rFont val="Franklin Gothic Book"/>
        <family val="2"/>
      </rPr>
      <t xml:space="preserve"> Les données sont applicables au pays, mais il n’y a pas de données ou d’informations disponibles.</t>
    </r>
  </si>
  <si>
    <r>
      <rPr>
        <i/>
        <u/>
        <sz val="12"/>
        <color theme="1"/>
        <rFont val="Franklin Gothic Book"/>
        <family val="2"/>
      </rPr>
      <t>Non :</t>
    </r>
    <r>
      <rPr>
        <i/>
        <sz val="12"/>
        <color theme="1"/>
        <rFont val="Franklin Gothic Book"/>
        <family val="2"/>
      </rPr>
      <t xml:space="preserve"> Aucune information n’est couverte.</t>
    </r>
  </si>
  <si>
    <r>
      <t>Sans objet :</t>
    </r>
    <r>
      <rPr>
        <i/>
        <sz val="12"/>
        <color theme="1"/>
        <rFont val="Franklin Gothic Book"/>
        <family val="2"/>
      </rPr>
      <t xml:space="preserve"> Si une exigence n’est pas pertinente, sélectionner « Sans objet ». Faire référence à toute information à ce sujet, telle que contenue dans le Rapport ITIE ou dans le procès-verbal d’une réunion du Groupe multipartite. </t>
    </r>
  </si>
  <si>
    <r>
      <t xml:space="preserve">Sans objet </t>
    </r>
    <r>
      <rPr>
        <i/>
        <sz val="12"/>
        <color theme="1"/>
        <rFont val="Franklin Gothic Book"/>
        <family val="2"/>
      </rPr>
      <t>: La question n’est pas pertinente pour la rubrique en question. Si une explication est requise, faire référence à toute information démontrant la non-applicabilité.</t>
    </r>
  </si>
  <si>
    <r>
      <t xml:space="preserve">Pour plus d’information sur l’ITIE, visitez notre site Internet  </t>
    </r>
    <r>
      <rPr>
        <b/>
        <u/>
        <sz val="12"/>
        <color rgb="FF0070C0"/>
        <rFont val="Franklin Gothic Book"/>
        <family val="2"/>
      </rPr>
      <t>https://eiti.org/fr</t>
    </r>
  </si>
  <si>
    <r>
      <t xml:space="preserve">Vous voulez en savoir plus sur votre pays ? Vérifiez si votre pays met en œuvre la Norme ITIE en visitant </t>
    </r>
    <r>
      <rPr>
        <b/>
        <u/>
        <sz val="12"/>
        <color rgb="FF0070C0"/>
        <rFont val="Franklin Gothic Book"/>
        <family val="2"/>
      </rPr>
      <t>https://eiti.org/fr/pays</t>
    </r>
  </si>
  <si>
    <r>
      <t xml:space="preserve">Pour la version la plus récente des modèles de données résumées, consultez </t>
    </r>
    <r>
      <rPr>
        <b/>
        <u/>
        <sz val="12"/>
        <color rgb="FF0070C0"/>
        <rFont val="Franklin Gothic Book"/>
        <family val="2"/>
      </rPr>
      <t>https://eiti.org/fr/document/modele-donnees-resumees-itie</t>
    </r>
  </si>
  <si>
    <r>
      <rPr>
        <b/>
        <sz val="12"/>
        <rFont val="Franklin Gothic Book"/>
        <family val="2"/>
      </rPr>
      <t xml:space="preserve">Faites-nous connaître vos réactions ou signalez tout conflit au niveau des données ! Écrivez-nous à </t>
    </r>
    <r>
      <rPr>
        <b/>
        <u/>
        <sz val="12"/>
        <color rgb="FF0070C0"/>
        <rFont val="Franklin Gothic Book"/>
        <family val="2"/>
      </rPr>
      <t>data@eiti.org</t>
    </r>
  </si>
  <si>
    <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</si>
  <si>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t>Pays ou région</t>
  </si>
  <si>
    <t>Exercice fiscal couvert par ce fichier de données</t>
  </si>
  <si>
    <t>Source de données</t>
  </si>
  <si>
    <t>Couverture/périmètre des données</t>
  </si>
  <si>
    <t>Coordonnées de contact : soumission de données</t>
  </si>
  <si>
    <t>Modèle de données résumées</t>
  </si>
  <si>
    <t>Comment remplir cette feuille :</t>
  </si>
  <si>
    <t xml:space="preserve">Partie 1 - Présentation </t>
  </si>
  <si>
    <t>Description</t>
  </si>
  <si>
    <t>Inscrire les données dans cette colonne</t>
  </si>
  <si>
    <t>Source/Commentaires</t>
  </si>
  <si>
    <t>Nom du pays ou de la région</t>
  </si>
  <si>
    <t>Code ISO de la devise</t>
  </si>
  <si>
    <t>Nom de la monnaie nationale</t>
  </si>
  <si>
    <t>Monnaie nationale selon ISO-4217</t>
  </si>
  <si>
    <t>Date de début</t>
  </si>
  <si>
    <t>Date de fin</t>
  </si>
  <si>
    <t>Un Rapport ITIE a-t-il été préparé par un Administrateur indépendant ?</t>
  </si>
  <si>
    <t>Quel est le nom de l’entreprise ?</t>
  </si>
  <si>
    <t>Date à laquelle le Rapport ITIE a été rendu public</t>
  </si>
  <si>
    <t>URL, Rapport ITIE</t>
  </si>
  <si>
    <t>Date de publication des données ITIE</t>
  </si>
  <si>
    <t>Lien vers le site Internet (URL) de données ITIE</t>
  </si>
  <si>
    <t>Existe-t-il d’autres fichiers de caractère pertinent ?</t>
  </si>
  <si>
    <t>Date à laquelle l’autre fichier a été rendu public</t>
  </si>
  <si>
    <t>URL</t>
  </si>
  <si>
    <t>Le gouvernement applique-t-il une politique de données ouvertes ?</t>
  </si>
  <si>
    <t>Portail/fichiers de données ouvertes</t>
  </si>
  <si>
    <t>Couverture sectorielle</t>
  </si>
  <si>
    <t>Mines (y compris carrières)</t>
  </si>
  <si>
    <t>Si oui, préciser le nom (insérer de nouvelles lignes si multiples)</t>
  </si>
  <si>
    <t>&lt;nombre&gt;</t>
  </si>
  <si>
    <t xml:space="preserve">Taux de change utilisé : 1 USD = </t>
  </si>
  <si>
    <t>... par flux de revenus</t>
  </si>
  <si>
    <t>... par entité de l’État</t>
  </si>
  <si>
    <t>... par entreprise</t>
  </si>
  <si>
    <t>... par projet</t>
  </si>
  <si>
    <t>Vue d’ensemble /exigence relative aux données</t>
  </si>
  <si>
    <t>Divulgation systématique</t>
  </si>
  <si>
    <t>Calcul à l’aide de la liste de vérification</t>
  </si>
  <si>
    <t>À travers le rapportage ITIE</t>
  </si>
  <si>
    <t>Information non disponible</t>
  </si>
  <si>
    <t>Nom et coordonnées de contact de la personne soumettant ce fichier</t>
  </si>
  <si>
    <t>Name</t>
  </si>
  <si>
    <t>Organisation</t>
  </si>
  <si>
    <t>Adresse électronique</t>
  </si>
  <si>
    <r>
      <rPr>
        <b/>
        <sz val="12"/>
        <color rgb="FF000000"/>
        <rFont val="Franklin Gothic Book"/>
        <family val="2"/>
      </rPr>
      <t>Partie 1 - (Présentation)</t>
    </r>
    <r>
      <rPr>
        <sz val="12"/>
        <color rgb="FF000000"/>
        <rFont val="Franklin Gothic Book"/>
        <family val="2"/>
      </rPr>
      <t xml:space="preserve"> Elle couvre les caractéristiques du pays et des données</t>
    </r>
  </si>
  <si>
    <r>
      <t xml:space="preserve">1. Commençant par en haut, </t>
    </r>
    <r>
      <rPr>
        <b/>
        <i/>
        <sz val="12"/>
        <rFont val="Franklin Gothic Book"/>
        <family val="2"/>
      </rPr>
      <t xml:space="preserve">sélectionner votre réponse dans la colonne grise. </t>
    </r>
    <r>
      <rPr>
        <i/>
        <sz val="12"/>
        <rFont val="Franklin Gothic Book"/>
        <family val="2"/>
      </rPr>
      <t xml:space="preserve">Des indications s’affichent dans les cadres jaunes dès que la cellule a été sélectionnée. </t>
    </r>
  </si>
  <si>
    <r>
      <t xml:space="preserve">3. Inclure au besoin toute information supplémentaire ou tout commentaire dans la colonne </t>
    </r>
    <r>
      <rPr>
        <b/>
        <i/>
        <sz val="12"/>
        <color theme="1"/>
        <rFont val="Franklin Gothic Book"/>
        <family val="2"/>
      </rPr>
      <t>Source/Commentaires</t>
    </r>
    <r>
      <rPr>
        <i/>
        <sz val="12"/>
        <color theme="1"/>
        <rFont val="Franklin Gothic Book"/>
        <family val="2"/>
      </rPr>
      <t>.</t>
    </r>
  </si>
  <si>
    <r>
      <rPr>
        <i/>
        <sz val="12"/>
        <rFont val="Franklin Gothic Book"/>
        <family val="2"/>
      </rPr>
      <t xml:space="preserve">Si vous avez des questions, veuillez contacter </t>
    </r>
    <r>
      <rPr>
        <b/>
        <i/>
        <u/>
        <sz val="12"/>
        <color theme="10"/>
        <rFont val="Franklin Gothic Book"/>
        <family val="2"/>
      </rPr>
      <t>data@eiti.org</t>
    </r>
  </si>
  <si>
    <r>
      <rPr>
        <i/>
        <sz val="12"/>
        <rFont val="Franklin Gothic Book"/>
        <family val="2"/>
      </rPr>
      <t>Devise de déclaration (</t>
    </r>
    <r>
      <rPr>
        <i/>
        <sz val="12"/>
        <color rgb="FF0070C0"/>
        <rFont val="Franklin Gothic Book"/>
        <family val="2"/>
      </rPr>
      <t>codes de devise ISO-4217</t>
    </r>
    <r>
      <rPr>
        <i/>
        <sz val="12"/>
        <rFont val="Franklin Gothic Book"/>
        <family val="2"/>
      </rPr>
      <t>)</t>
    </r>
  </si>
  <si>
    <r>
      <t xml:space="preserve">Exigence ITIE 4.7: </t>
    </r>
    <r>
      <rPr>
        <sz val="12"/>
        <rFont val="Franklin Gothic Book"/>
        <family val="2"/>
      </rPr>
      <t>Désagrégation</t>
    </r>
  </si>
  <si>
    <r>
      <rPr>
        <b/>
        <sz val="10.5"/>
        <rFont val="Franklin Gothic Book"/>
        <family val="2"/>
      </rP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</si>
  <si>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r>
      <rPr>
        <b/>
        <sz val="12"/>
        <color rgb="FF000000"/>
        <rFont val="Franklin Gothic Book"/>
        <family val="2"/>
      </rPr>
      <t>Partie 2 (liste de vérification)</t>
    </r>
    <r>
      <rPr>
        <sz val="12"/>
        <color rgb="FF000000"/>
        <rFont val="Franklin Gothic Book"/>
        <family val="2"/>
      </rPr>
      <t xml:space="preserve"> Elle couvre l’information contextuelle et financière agrégée prévue par les Exigences ITIE 2,3,4,5 et 6.</t>
    </r>
  </si>
  <si>
    <r>
      <t>1. Commençant par le haut, répondez aux questions de la première colonne (</t>
    </r>
    <r>
      <rPr>
        <b/>
        <i/>
        <sz val="12"/>
        <color theme="1"/>
        <rFont val="Franklin Gothic Book"/>
        <family val="2"/>
      </rPr>
      <t>Inclusion</t>
    </r>
    <r>
      <rPr>
        <i/>
        <sz val="12"/>
        <color theme="1"/>
        <rFont val="Franklin Gothic Book"/>
        <family val="2"/>
      </rPr>
      <t>). Des indications vous sont données dans les cadres jaunes une fois que la cellule est mise en évidence. Cliquez sur les cellules relatives à chaque Exigence ITIE pour faire apparaître le libellé de la Norme ITIE.</t>
    </r>
  </si>
  <si>
    <t>2. D’autres orientations apparaissent lorsque vous remplissez les cellules. Remplissez-les comme indiqué, complétant chaque colonne de chaque ligne avant de remplir la ligne suivante.</t>
  </si>
  <si>
    <r>
      <t xml:space="preserve">Par exemple, en sélectionnant « Oui, dans le Rapport ITIE », le texte « Veuillez inclure la section du Rapport ITIE » dans la case </t>
    </r>
    <r>
      <rPr>
        <b/>
        <i/>
        <sz val="12"/>
        <color theme="1"/>
        <rFont val="Franklin Gothic Book"/>
        <family val="2"/>
      </rPr>
      <t xml:space="preserve">Source/unités </t>
    </r>
    <r>
      <rPr>
        <i/>
        <sz val="12"/>
        <color theme="1"/>
        <rFont val="Franklin Gothic Book"/>
        <family val="2"/>
      </rPr>
      <t>apparaît.</t>
    </r>
  </si>
  <si>
    <r>
      <t xml:space="preserve">3. Insérez au besoin toute information supplémentaire ou tout commentaire dans la colonne </t>
    </r>
    <r>
      <rPr>
        <b/>
        <i/>
        <sz val="12"/>
        <color theme="1"/>
        <rFont val="Franklin Gothic Book"/>
        <family val="2"/>
      </rPr>
      <t>Commentaires/Notes</t>
    </r>
    <r>
      <rPr>
        <i/>
        <sz val="12"/>
        <color theme="1"/>
        <rFont val="Franklin Gothic Book"/>
        <family val="2"/>
      </rPr>
      <t>.</t>
    </r>
  </si>
  <si>
    <r>
      <rPr>
        <sz val="12"/>
        <rFont val="Franklin Gothic Book"/>
        <family val="2"/>
      </rPr>
      <t xml:space="preserve">Si vous avez des questions, veuillez contacter </t>
    </r>
    <r>
      <rPr>
        <b/>
        <u/>
        <sz val="12"/>
        <color theme="10"/>
        <rFont val="Franklin Gothic Book"/>
        <family val="2"/>
      </rPr>
      <t>data@eiti.org</t>
    </r>
  </si>
  <si>
    <t xml:space="preserve">Ignorez les cellules en blanc, car elles n’exigent aucune action </t>
  </si>
  <si>
    <t>Partie 2 - Liste de pointage</t>
  </si>
  <si>
    <r>
      <t xml:space="preserve">Veuillez répondre à </t>
    </r>
    <r>
      <rPr>
        <i/>
        <u/>
        <sz val="12"/>
        <color rgb="FF000000"/>
        <rFont val="Franklin Gothic Book"/>
        <family val="2"/>
      </rPr>
      <t>toutes les questions posées ci-dessous</t>
    </r>
    <r>
      <rPr>
        <i/>
        <sz val="12"/>
        <color rgb="FF000000"/>
        <rFont val="Franklin Gothic Book"/>
        <family val="2"/>
      </rPr>
      <t xml:space="preserve">. </t>
    </r>
  </si>
  <si>
    <t>Exigence</t>
  </si>
  <si>
    <t>Inclusion</t>
  </si>
  <si>
    <t>Source/unités</t>
  </si>
  <si>
    <t>Commentaires/Notes</t>
  </si>
  <si>
    <r>
      <t xml:space="preserve">Exigence ITIE 2.1 : </t>
    </r>
    <r>
      <rPr>
        <b/>
        <sz val="10.5"/>
        <rFont val="Franklin Gothic Book"/>
        <family val="2"/>
      </rPr>
      <t xml:space="preserve">Cadre légal et régime fiscal </t>
    </r>
  </si>
  <si>
    <t>Le gouvernement publie-t-il des informations concernant</t>
  </si>
  <si>
    <t>Les lois et réglementations ?</t>
  </si>
  <si>
    <t>Vue d’ensemble des rôles des agences gouvernementales ?</t>
  </si>
  <si>
    <t>Régime fiscal ?</t>
  </si>
  <si>
    <r>
      <t xml:space="preserve">Exigence ITIE 2.2: </t>
    </r>
    <r>
      <rPr>
        <b/>
        <sz val="10.5"/>
        <rFont val="Franklin Gothic Book"/>
        <family val="2"/>
      </rPr>
      <t>Octroi des contrats et licences</t>
    </r>
  </si>
  <si>
    <t>le processus d’octroi des licences ?</t>
  </si>
  <si>
    <t>et les critères techniques et financiers utilisés ?</t>
  </si>
  <si>
    <t>le(s) processus de transfert de licences ?</t>
  </si>
  <si>
    <t>processus d’appel d’offres :</t>
  </si>
  <si>
    <t>Nombre d’octrois et de transferts pour l’exercice couvert</t>
  </si>
  <si>
    <r>
      <t xml:space="preserve">Exigence ITIE 2.3: </t>
    </r>
    <r>
      <rPr>
        <b/>
        <sz val="10.5"/>
        <rFont val="Franklin Gothic Book"/>
        <family val="2"/>
      </rPr>
      <t>Registre des licences</t>
    </r>
  </si>
  <si>
    <t>Registres des licences pour le secteur minier</t>
  </si>
  <si>
    <t>Registre des licences pour le secteur pétrolier</t>
  </si>
  <si>
    <t>Registre des licences pour tout autre secteur - ajouter des lignes au besoin</t>
  </si>
  <si>
    <r>
      <t xml:space="preserve">Exigence ITIE 2.4: </t>
    </r>
    <r>
      <rPr>
        <b/>
        <sz val="10.5"/>
        <rFont val="Franklin Gothic Book"/>
        <family val="2"/>
      </rPr>
      <t>Divulgation des contrats</t>
    </r>
  </si>
  <si>
    <t>Politique sur la divulgation des contrats</t>
  </si>
  <si>
    <t>Les contrats sont-ils divulgués ?</t>
  </si>
  <si>
    <t>Registre des contrats pour le secteur minier</t>
  </si>
  <si>
    <t>Registre des contrats pour le secteur pétrolier</t>
  </si>
  <si>
    <t>Registre des contrats pour tout autre secteur - ajouter des ligne s’il y en a plusieurs</t>
  </si>
  <si>
    <r>
      <t xml:space="preserve">Exigence ITIE 2.5: </t>
    </r>
    <r>
      <rPr>
        <b/>
        <sz val="10.5"/>
        <rFont val="Franklin Gothic Book"/>
        <family val="2"/>
      </rPr>
      <t>Propriété réelle</t>
    </r>
  </si>
  <si>
    <t>Politique du gouvernement concernant la propriété réelle</t>
  </si>
  <si>
    <t>Des données de propriété réelle sont-elles divulguées ?</t>
  </si>
  <si>
    <t>Registre de la propriété réelle</t>
  </si>
  <si>
    <r>
      <t xml:space="preserve">Exigence ITIE 2.6 : </t>
    </r>
    <r>
      <rPr>
        <b/>
        <sz val="10.5"/>
        <rFont val="Franklin Gothic Book"/>
        <family val="2"/>
      </rPr>
      <t>Participation de l’État</t>
    </r>
  </si>
  <si>
    <t>Le gouvernement rend-il compte de sa participation dans le secteur extractif ?</t>
  </si>
  <si>
    <r>
      <t xml:space="preserve">Exigence ITIE 3.1: </t>
    </r>
    <r>
      <rPr>
        <b/>
        <sz val="10.5"/>
        <rFont val="Franklin Gothic Book"/>
        <family val="2"/>
      </rPr>
      <t>Prospection</t>
    </r>
  </si>
  <si>
    <r>
      <t xml:space="preserve">Exigence ITIE 3.2: </t>
    </r>
    <r>
      <rPr>
        <b/>
        <sz val="10.5"/>
        <rFont val="Franklin Gothic Book"/>
        <family val="2"/>
      </rPr>
      <t>Production</t>
    </r>
  </si>
  <si>
    <t>Divulgation des volumes de production</t>
  </si>
  <si>
    <t>Divulgation des valeurs de production</t>
  </si>
  <si>
    <t>Sm3</t>
  </si>
  <si>
    <t>Sm3 o.e.</t>
  </si>
  <si>
    <t>onces</t>
  </si>
  <si>
    <t>Ajouter ici toute autre matière première, volume</t>
  </si>
  <si>
    <r>
      <t xml:space="preserve">Exigences ITIE 3.3 : </t>
    </r>
    <r>
      <rPr>
        <b/>
        <sz val="10.5"/>
        <rFont val="Franklin Gothic Book"/>
        <family val="2"/>
      </rPr>
      <t>Exportations</t>
    </r>
  </si>
  <si>
    <t>Divulgation des volumes d’exportation</t>
  </si>
  <si>
    <t>Divulgation des valeurs d’exportation</t>
  </si>
  <si>
    <r>
      <t xml:space="preserve">Exigence ITIE 4.1 : </t>
    </r>
    <r>
      <rPr>
        <b/>
        <sz val="10.5"/>
        <rFont val="Franklin Gothic Book"/>
        <family val="2"/>
      </rPr>
      <t>Exhaustivité</t>
    </r>
  </si>
  <si>
    <t>Le gouvernement divulgue-t-il entièrement les revenus extractifs par flux de revenus ?</t>
  </si>
  <si>
    <r>
      <t xml:space="preserve">Exigence ITIE 4.2: </t>
    </r>
    <r>
      <rPr>
        <b/>
        <sz val="10.5"/>
        <rFont val="Franklin Gothic Book"/>
        <family val="2"/>
      </rPr>
      <t>Revenus en nature</t>
    </r>
  </si>
  <si>
    <t>Le gouvernement divulgue-t-il des données sur les revenus en nature ?</t>
  </si>
  <si>
    <r>
      <t xml:space="preserve">Exigence ITIE 4.3 : </t>
    </r>
    <r>
      <rPr>
        <b/>
        <sz val="10.5"/>
        <rFont val="Franklin Gothic Book"/>
        <family val="2"/>
      </rPr>
      <t xml:space="preserve">Accords de troc </t>
    </r>
  </si>
  <si>
    <t>Le gouvernement divulgue-t-il des informations concernant les accords de troc et de fourniture d’infrastructures ?</t>
  </si>
  <si>
    <t>Si oui, quel est le montant total des revenus perçus à partir des accords de troc et de fourniture d’infrastructures ?</t>
  </si>
  <si>
    <r>
      <t xml:space="preserve">Exigence ITIE 4.4: </t>
    </r>
    <r>
      <rPr>
        <b/>
        <sz val="10.5"/>
        <rFont val="Franklin Gothic Book"/>
        <family val="2"/>
      </rPr>
      <t>Revenus provenant du transport</t>
    </r>
  </si>
  <si>
    <t>Le gouvernement divulgue-t-il des informations sur les revenus provenant du transport ?</t>
  </si>
  <si>
    <t>Si oui, quel est le montant total des revenus perçus à partir du transport de matières premières ?</t>
  </si>
  <si>
    <r>
      <t xml:space="preserve">Exigence ITIE 4.5 : </t>
    </r>
    <r>
      <rPr>
        <b/>
        <sz val="10.5"/>
        <rFont val="Franklin Gothic Book"/>
        <family val="2"/>
      </rPr>
      <t xml:space="preserve">Transactions liées aux entreprises d’État </t>
    </r>
  </si>
  <si>
    <t>Le gouvernement divulgue-t-il des informations sur les transactions des entreprises d’État ?</t>
  </si>
  <si>
    <t>Si oui, quel est le montant total des revenus perçus par les entreprises d’État ?</t>
  </si>
  <si>
    <r>
      <t xml:space="preserve">Exigence ITIE 4.6: </t>
    </r>
    <r>
      <rPr>
        <b/>
        <sz val="10.5"/>
        <rFont val="Franklin Gothic Book"/>
        <family val="2"/>
      </rPr>
      <t xml:space="preserve">Paiements directs infranationaux </t>
    </r>
  </si>
  <si>
    <t>Si oui, quel est le montant total des revenus infranationaux perçus ?</t>
  </si>
  <si>
    <r>
      <t xml:space="preserve">Exigence ITIE 4.8 : </t>
    </r>
    <r>
      <rPr>
        <b/>
        <sz val="10.5"/>
        <rFont val="Franklin Gothic Book"/>
        <family val="2"/>
      </rPr>
      <t>Ponctualité des données</t>
    </r>
  </si>
  <si>
    <t>Ponctualité des données (nombre d’années entre la fin de l’exercice fiscal et la publication)</t>
  </si>
  <si>
    <r>
      <t xml:space="preserve">Exigence ITIE 4.9: </t>
    </r>
    <r>
      <rPr>
        <b/>
        <sz val="10.5"/>
        <rFont val="Franklin Gothic Book"/>
        <family val="2"/>
      </rPr>
      <t>Qualité des données</t>
    </r>
  </si>
  <si>
    <t>Le gouvernement divulgue-t-il régulièrement des données financières aux termes de l’Exigence 4.1 (divulgation complète des flux de revenus intéressant à la fois le gouvernement et les entreprises) de la Norme ITIE ?</t>
  </si>
  <si>
    <t>Les données financières sont-elles soumises à un audit crédible et indépendant, qui applique les normes internationales ?</t>
  </si>
  <si>
    <t>Les agences gouvernementales font-elles l’objet d’audits crédibles et indépendants ?</t>
  </si>
  <si>
    <t>Base de données des audits d’entités de l’État</t>
  </si>
  <si>
    <t>Les entreprises sont-elles soumises à des audits crédibles et indépendants ?</t>
  </si>
  <si>
    <t>Base de données des audits d’entreprise</t>
  </si>
  <si>
    <r>
      <t xml:space="preserve">Exigence 5.1 : </t>
    </r>
    <r>
      <rPr>
        <b/>
        <sz val="10.5"/>
        <rFont val="Franklin Gothic Book"/>
        <family val="2"/>
      </rPr>
      <t>Répartition des revenus provenant des industries extractives</t>
    </r>
  </si>
  <si>
    <t>Le gouvernement précise-t-il si l’ensemble des revenus extractifs sont inscrits dans le budget national (c’est-à-dire, inscrits dans le compte consolidé/compte unique du trésor de l’État ?)</t>
  </si>
  <si>
    <t>Le gouvernement divulgue-t-il la part des revenus extractifs qui ne sont pas inscrits dans le budget de l’État ?</t>
  </si>
  <si>
    <r>
      <t xml:space="preserve">Exigence ITIE 5.2 : </t>
    </r>
    <r>
      <rPr>
        <b/>
        <sz val="10.5"/>
        <rFont val="Franklin Gothic Book"/>
        <family val="2"/>
      </rPr>
      <t>Transferts infranationaux</t>
    </r>
  </si>
  <si>
    <t>Le gouvernement divulgue-t-il des informations sur les transferts infranationaux ?</t>
  </si>
  <si>
    <t>Si oui, quel fut le montant des revenus effectivement transférés ?</t>
  </si>
  <si>
    <r>
      <t xml:space="preserve">Exigence ITIE 5.3 : </t>
    </r>
    <r>
      <rPr>
        <b/>
        <sz val="10.5"/>
        <rFont val="Franklin Gothic Book"/>
        <family val="2"/>
      </rPr>
      <t xml:space="preserve">Gestion des revenus et dépenses publiques </t>
    </r>
  </si>
  <si>
    <t>Le gouvernement divulgue-t-il l’affectation éventuelle de certains revenus extractifs à des usages, programmes ou zones géographiques particuliers ?</t>
  </si>
  <si>
    <t>Le gouvernement donne-t-il une description des processus budgétaire et d’audit du pays ?</t>
  </si>
  <si>
    <r>
      <t xml:space="preserve">Exigence ITIE 6.1: </t>
    </r>
    <r>
      <rPr>
        <b/>
        <sz val="10.5"/>
        <rFont val="Franklin Gothic Book"/>
        <family val="2"/>
      </rPr>
      <t>Dépenses sociales et environnementales</t>
    </r>
  </si>
  <si>
    <t>Le gouvernement divulgue-t-il des informations sur les dépenses sociales ?</t>
  </si>
  <si>
    <t>Si oui, quel est le montant total des dépenses sociales obligatoires reçues ?</t>
  </si>
  <si>
    <t>Si oui, quel est le montant total des dépenses sociales volontaires reçues ?</t>
  </si>
  <si>
    <t>Les entreprises divulguent-elles des informations sur leurs dépenses sociales ?</t>
  </si>
  <si>
    <t>Si oui, quel est le montant total des dépenses sociales obligatoires engagées ?</t>
  </si>
  <si>
    <t>Si oui, quel est le montant total des dépenses sociales volontaires engagées ?</t>
  </si>
  <si>
    <r>
      <t xml:space="preserve">Exigence ITIE 6.2: </t>
    </r>
    <r>
      <rPr>
        <b/>
        <sz val="10.5"/>
        <rFont val="Franklin Gothic Book"/>
        <family val="2"/>
      </rPr>
      <t>Dépenses quasi-fiscales </t>
    </r>
  </si>
  <si>
    <t>Le gouvernement ou les entreprises d’État divulguent-ils des informations sur les dépenses quasi-fiscales ?</t>
  </si>
  <si>
    <r>
      <t xml:space="preserve">Exigence ITIE 6.3: </t>
    </r>
    <r>
      <rPr>
        <b/>
        <sz val="10.5"/>
        <rFont val="Franklin Gothic Book"/>
        <family val="2"/>
      </rPr>
      <t xml:space="preserve">Contribution économique </t>
    </r>
  </si>
  <si>
    <t>Le gouvernement divulgue-t-il des informations sur la contribution économique du secteur extractif ?</t>
  </si>
  <si>
    <t>PIB - tous secteurs</t>
  </si>
  <si>
    <t>Revenus du gouvernement - industries extractives</t>
  </si>
  <si>
    <t>Revenus du gouvernement - tous secteurs</t>
  </si>
  <si>
    <t>Exportations - industries extractives</t>
  </si>
  <si>
    <t>Exportations - tous secteurs</t>
  </si>
  <si>
    <t>Emploi - tous secteurs</t>
  </si>
  <si>
    <t>Investissements - secteur extractif</t>
  </si>
  <si>
    <t>Investissements - tous secteurs</t>
  </si>
  <si>
    <r>
      <rPr>
        <b/>
        <sz val="12"/>
        <color rgb="FF000000"/>
        <rFont val="Franklin Gothic Book"/>
        <family val="2"/>
      </rPr>
      <t>Partie 3 (Entités déclarantes)</t>
    </r>
    <r>
      <rPr>
        <sz val="12"/>
        <color rgb="FF000000"/>
        <rFont val="Franklin Gothic Book"/>
        <family val="2"/>
      </rPr>
      <t xml:space="preserve"> Elle énumère les entités déclarantes (entités de l’État, entreprises et projets) et fournit des informations y afférentes. </t>
    </r>
  </si>
  <si>
    <r>
      <t>1. Veuillez commencer par la première case (</t>
    </r>
    <r>
      <rPr>
        <b/>
        <i/>
        <sz val="12"/>
        <color theme="1"/>
        <rFont val="Franklin Gothic Book"/>
        <family val="2"/>
      </rPr>
      <t>liste des entités déclarantes de l’État</t>
    </r>
    <r>
      <rPr>
        <i/>
        <sz val="12"/>
        <color theme="1"/>
        <rFont val="Franklin Gothic Book"/>
        <family val="2"/>
      </rPr>
      <t>), en indiquant le nom de chacune d’elles</t>
    </r>
  </si>
  <si>
    <r>
      <t xml:space="preserve">2. Remplissez la ligne des </t>
    </r>
    <r>
      <rPr>
        <b/>
        <i/>
        <sz val="12"/>
        <color theme="1"/>
        <rFont val="Franklin Gothic Book"/>
        <family val="2"/>
      </rPr>
      <t>identifiants d’entreprise</t>
    </r>
    <r>
      <rPr>
        <i/>
        <sz val="12"/>
        <color theme="1"/>
        <rFont val="Franklin Gothic Book"/>
        <family val="2"/>
      </rPr>
      <t xml:space="preserve"> Des orientations vous seront données dans les cases jaunes lorsque la cellule est mise en évidence</t>
    </r>
  </si>
  <si>
    <r>
      <t xml:space="preserve">3. Remplissez la liste des </t>
    </r>
    <r>
      <rPr>
        <b/>
        <i/>
        <sz val="12"/>
        <color theme="1"/>
        <rFont val="Franklin Gothic Book"/>
        <family val="2"/>
      </rPr>
      <t>entreprises déclarantes</t>
    </r>
    <r>
      <rPr>
        <i/>
        <sz val="12"/>
        <color theme="1"/>
        <rFont val="Franklin Gothic Book"/>
        <family val="2"/>
      </rPr>
      <t>, commençant par la première colonne, « Nom complet de l’entreprise » Remplissez en suivant les instructions, complétant chaque colonne sur chaque ligne avant de commencer la ligne suivante.</t>
    </r>
  </si>
  <si>
    <r>
      <t xml:space="preserve">4. Remplissez la </t>
    </r>
    <r>
      <rPr>
        <b/>
        <i/>
        <sz val="12"/>
        <color theme="1"/>
        <rFont val="Franklin Gothic Book"/>
        <family val="2"/>
      </rPr>
      <t>liste des Projets à déclarer</t>
    </r>
    <r>
      <rPr>
        <i/>
        <sz val="12"/>
        <color theme="1"/>
        <rFont val="Franklin Gothic Book"/>
        <family val="2"/>
      </rPr>
      <t>, commençant par la première colonne, « Nom complet du projet »</t>
    </r>
  </si>
  <si>
    <r>
      <rPr>
        <i/>
        <sz val="12"/>
        <rFont val="Franklin Gothic Book"/>
        <family val="2"/>
      </rPr>
      <t xml:space="preserve">Si vous avez des questions, veuillez contacter </t>
    </r>
    <r>
      <rPr>
        <b/>
        <u/>
        <sz val="12"/>
        <color theme="10"/>
        <rFont val="Franklin Gothic Book"/>
        <family val="2"/>
      </rPr>
      <t>data@eiti.org</t>
    </r>
  </si>
  <si>
    <t>Partie 3 - Entités déclarantes</t>
  </si>
  <si>
    <t>Liste des entités de l’État déclarantes</t>
  </si>
  <si>
    <t>N° d’identifiant (le cas échéant)</t>
  </si>
  <si>
    <t>Total déclaré</t>
  </si>
  <si>
    <t>Identifiants d’entreprise</t>
  </si>
  <si>
    <t>Exemple : N° identification de contribuable</t>
  </si>
  <si>
    <t>The Brønnøysund Register Centre</t>
  </si>
  <si>
    <t>Si possible, indiquer le lien vers le registre ou l’entité</t>
  </si>
  <si>
    <t>Liste des entreprises déclarantes</t>
  </si>
  <si>
    <t>Identifiant de l’entreprise</t>
  </si>
  <si>
    <t>Matières premières (séparation par virgule)</t>
  </si>
  <si>
    <t xml:space="preserve">Cotation boursière ou site Internet d’entreprise </t>
  </si>
  <si>
    <t>Rapport de paiements à l’État</t>
  </si>
  <si>
    <t>Liste des projets à déclarer</t>
  </si>
  <si>
    <t>Nom complet du projet</t>
  </si>
  <si>
    <t>Statut</t>
  </si>
  <si>
    <t>Volume de production</t>
  </si>
  <si>
    <r>
      <t xml:space="preserve">1. Inscrivez le nom de tous les </t>
    </r>
    <r>
      <rPr>
        <b/>
        <i/>
        <sz val="12"/>
        <color theme="1"/>
        <rFont val="Franklin Gothic Book"/>
        <family val="2"/>
      </rPr>
      <t>flux de revenus</t>
    </r>
    <r>
      <rPr>
        <i/>
        <sz val="12"/>
        <color theme="1"/>
        <rFont val="Franklin Gothic Book"/>
        <family val="2"/>
      </rPr>
      <t xml:space="preserve"> de l’État pour le secteur extractif, y compris les flux inférieurs aux seuils de matérialité convenus (utiliser une ligne pour chaque flux de revenus et pour chaque entité de l’État)</t>
    </r>
  </si>
  <si>
    <r>
      <t xml:space="preserve">2. Inscrivez le nom de </t>
    </r>
    <r>
      <rPr>
        <b/>
        <i/>
        <sz val="12"/>
        <rFont val="Franklin Gothic Book"/>
        <family val="2"/>
      </rPr>
      <t>l’entité de l’État percevant les revenus</t>
    </r>
    <r>
      <rPr>
        <i/>
        <sz val="12"/>
        <rFont val="Franklin Gothic Book"/>
        <family val="2"/>
      </rPr>
      <t xml:space="preserve"> (sélectionnez celle-ci sur la liste déroulante) Elle y figurera parce que vous aurez déjà inscrit l’entité de l’État à la Partie 3).</t>
    </r>
  </si>
  <si>
    <r>
      <t xml:space="preserve">3. Choisissez le </t>
    </r>
    <r>
      <rPr>
        <b/>
        <i/>
        <sz val="12"/>
        <rFont val="Franklin Gothic Book"/>
        <family val="2"/>
      </rPr>
      <t>Secteur</t>
    </r>
    <r>
      <rPr>
        <i/>
        <sz val="12"/>
        <rFont val="Franklin Gothic Book"/>
        <family val="2"/>
      </rPr>
      <t xml:space="preserve"> et la </t>
    </r>
    <r>
      <rPr>
        <b/>
        <i/>
        <sz val="12"/>
        <rFont val="Franklin Gothic Book"/>
        <family val="2"/>
      </rPr>
      <t>Classification SFP</t>
    </r>
    <r>
      <rPr>
        <i/>
        <sz val="12"/>
        <rFont val="Franklin Gothic Book"/>
        <family val="2"/>
      </rPr>
      <t xml:space="preserve"> auxquels ce flux de revenus s’applique. Consultez les orientations fournies dans le </t>
    </r>
    <r>
      <rPr>
        <i/>
        <u/>
        <sz val="12"/>
        <rFont val="Franklin Gothic Book"/>
        <family val="2"/>
      </rPr>
      <t>Cadre SFP pour le rapportage ITIE.</t>
    </r>
    <r>
      <rPr>
        <i/>
        <sz val="12"/>
        <rFont val="Franklin Gothic Book"/>
        <family val="2"/>
      </rPr>
      <t xml:space="preserve"> </t>
    </r>
    <r>
      <rPr>
        <i/>
        <u/>
        <sz val="12"/>
        <rFont val="Franklin Gothic Book"/>
        <family val="2"/>
      </rPr>
      <t xml:space="preserve"> </t>
    </r>
    <r>
      <rPr>
        <sz val="12"/>
        <rFont val="Franklin Gothic Book"/>
        <family val="2"/>
      </rPr>
      <t>Si un flux de revenus ne peut être désagrégé par secteur, sélectionnez « Autre ».</t>
    </r>
  </si>
  <si>
    <r>
      <t xml:space="preserve">4. Dans la colonne </t>
    </r>
    <r>
      <rPr>
        <b/>
        <i/>
        <sz val="12"/>
        <rFont val="Franklin Gothic Book"/>
        <family val="2"/>
      </rPr>
      <t>Valeur des revenus</t>
    </r>
    <r>
      <rPr>
        <i/>
        <sz val="12"/>
        <rFont val="Franklin Gothic Book"/>
        <family val="2"/>
      </rPr>
      <t xml:space="preserve"> inscrivez le chiffre total de chaque flux de revenus tel que divulgué par le gouvernement, qui inclut également les revenus qui n’ont pas été rapprochés.</t>
    </r>
  </si>
  <si>
    <t xml:space="preserve"> Nota : Les paiements versés par les entreprises aux gouvernements au nom de leurs employés doivent être exclus (par exemple, l’impôt sur le revenu des particuliers  / impôts retenus à la source, cotisations des employés pour la sécurité sociale) car ils ne sont pas considérés comme étant des paiements par des entreprises au gouvernement.</t>
  </si>
  <si>
    <r>
      <rPr>
        <i/>
        <u/>
        <sz val="10.5"/>
        <color rgb="FF0076AF"/>
        <rFont val="Franklin Gothic Book"/>
        <family val="2"/>
      </rPr>
      <t xml:space="preserve"> Exigence ITIE 4.1.d</t>
    </r>
    <r>
      <rPr>
        <i/>
        <sz val="10.5"/>
        <color theme="1"/>
        <rFont val="Franklin Gothic Book"/>
        <family val="2"/>
      </rPr>
      <t xml:space="preserve">: Divulgation exhaustive de la part du gouvernement </t>
    </r>
  </si>
  <si>
    <t>Mines</t>
  </si>
  <si>
    <r>
      <t xml:space="preserve">Pour plus d’orientations, visitez la page </t>
    </r>
    <r>
      <rPr>
        <u/>
        <sz val="10.5"/>
        <color rgb="FF0076AF"/>
        <rFont val="Franklin Gothic Book"/>
        <family val="2"/>
      </rPr>
      <t>https://eiti.org/fr/document/modele-donnees-resumees-itie</t>
    </r>
  </si>
  <si>
    <r>
      <rPr>
        <i/>
        <sz val="10.5"/>
        <rFont val="Franklin Gothic Book"/>
        <family val="2"/>
      </rPr>
      <t xml:space="preserve">ou </t>
    </r>
    <r>
      <rPr>
        <b/>
        <sz val="10.5"/>
        <color theme="10"/>
        <rFont val="Franklin Gothic Book"/>
        <family val="2"/>
      </rPr>
      <t>https://www.imf.org/external/pubs/ft/gfs/manual/pdf/2014companion/FrenchGFSM.pdf</t>
    </r>
  </si>
  <si>
    <t>Total</t>
  </si>
  <si>
    <t>Informations supplémentaires</t>
  </si>
  <si>
    <t>Commentaire 1</t>
  </si>
  <si>
    <t>Veuillez inclure des commentaires ici.</t>
  </si>
  <si>
    <t>Commentaire 2</t>
  </si>
  <si>
    <t>Insérer au besoin des lignes supplémentaires :</t>
  </si>
  <si>
    <t>Retenue salariale</t>
  </si>
  <si>
    <t xml:space="preserve">Retenue à la source </t>
  </si>
  <si>
    <t>Commentaire 3</t>
  </si>
  <si>
    <t>Veuillez inclure tout commentaire ici.</t>
  </si>
  <si>
    <t>Commentaire 4</t>
  </si>
  <si>
    <t>Commentaire 5</t>
  </si>
  <si>
    <r>
      <rPr>
        <b/>
        <sz val="12"/>
        <color rgb="FF000000"/>
        <rFont val="Franklin Gothic Book"/>
        <family val="2"/>
      </rPr>
      <t>Partie 5 (Données d’entreprise)</t>
    </r>
    <r>
      <rPr>
        <sz val="12"/>
        <color rgb="FF000000"/>
        <rFont val="Franklin Gothic Book"/>
        <family val="2"/>
      </rPr>
      <t xml:space="preserve"> Elle contient des données venant des entreprises - et du niveau projet - par flux de revenus. Les entreprises et projets sont indiqués sur le menu déroulant car ils ont été saisis sur la feuille 3. </t>
    </r>
  </si>
  <si>
    <r>
      <t xml:space="preserve">1. Sélectionnez le nom de </t>
    </r>
    <r>
      <rPr>
        <b/>
        <i/>
        <sz val="12"/>
        <color theme="1"/>
        <rFont val="Franklin Gothic Book"/>
        <family val="2"/>
      </rPr>
      <t>l’entreprise</t>
    </r>
    <r>
      <rPr>
        <i/>
        <sz val="12"/>
        <color theme="1"/>
        <rFont val="Franklin Gothic Book"/>
        <family val="2"/>
      </rPr>
      <t xml:space="preserve"> sur le menu déroulant</t>
    </r>
  </si>
  <si>
    <r>
      <t xml:space="preserve">2. Sélectionnez </t>
    </r>
    <r>
      <rPr>
        <b/>
        <i/>
        <sz val="12"/>
        <color theme="1"/>
        <rFont val="Franklin Gothic Book"/>
        <family val="2"/>
      </rPr>
      <t>l’entité collectrice de l’État</t>
    </r>
    <r>
      <rPr>
        <i/>
        <sz val="12"/>
        <color theme="1"/>
        <rFont val="Franklin Gothic Book"/>
        <family val="2"/>
      </rPr>
      <t xml:space="preserve"> et le </t>
    </r>
    <r>
      <rPr>
        <b/>
        <i/>
        <sz val="12"/>
        <color theme="1"/>
        <rFont val="Franklin Gothic Book"/>
        <family val="2"/>
      </rPr>
      <t>nom du paiement</t>
    </r>
    <r>
      <rPr>
        <i/>
        <sz val="12"/>
        <color theme="1"/>
        <rFont val="Franklin Gothic Book"/>
        <family val="2"/>
      </rPr>
      <t xml:space="preserve"> sur le menu déroulant</t>
    </r>
  </si>
  <si>
    <r>
      <t xml:space="preserve">3. Indiquez si le flux de paiements est (i) </t>
    </r>
    <r>
      <rPr>
        <b/>
        <i/>
        <sz val="12"/>
        <color theme="1"/>
        <rFont val="Franklin Gothic Book"/>
        <family val="2"/>
      </rPr>
      <t>perçu par projet</t>
    </r>
    <r>
      <rPr>
        <i/>
        <sz val="12"/>
        <color theme="1"/>
        <rFont val="Franklin Gothic Book"/>
        <family val="2"/>
      </rPr>
      <t xml:space="preserve"> et (ii) </t>
    </r>
    <r>
      <rPr>
        <b/>
        <i/>
        <sz val="12"/>
        <color theme="1"/>
        <rFont val="Franklin Gothic Book"/>
        <family val="2"/>
      </rPr>
      <t>déclaré par projet</t>
    </r>
  </si>
  <si>
    <r>
      <t xml:space="preserve">4. Inscrivez l’information de projet : </t>
    </r>
    <r>
      <rPr>
        <b/>
        <i/>
        <sz val="12"/>
        <color theme="1"/>
        <rFont val="Franklin Gothic Book"/>
        <family val="2"/>
      </rPr>
      <t>nom du projet</t>
    </r>
    <r>
      <rPr>
        <i/>
        <sz val="12"/>
        <color theme="1"/>
        <rFont val="Franklin Gothic Book"/>
        <family val="2"/>
      </rPr>
      <t xml:space="preserve"> et </t>
    </r>
    <r>
      <rPr>
        <b/>
        <i/>
        <sz val="12"/>
        <color theme="1"/>
        <rFont val="Franklin Gothic Book"/>
        <family val="2"/>
      </rPr>
      <t>devise de déclaration</t>
    </r>
  </si>
  <si>
    <r>
      <t xml:space="preserve">5. Inscrivez la </t>
    </r>
    <r>
      <rPr>
        <b/>
        <i/>
        <sz val="12"/>
        <color theme="1"/>
        <rFont val="Franklin Gothic Book"/>
        <family val="2"/>
      </rPr>
      <t>valeur des revenus</t>
    </r>
    <r>
      <rPr>
        <i/>
        <sz val="12"/>
        <color theme="1"/>
        <rFont val="Franklin Gothic Book"/>
        <family val="2"/>
      </rPr>
      <t xml:space="preserve"> </t>
    </r>
    <r>
      <rPr>
        <i/>
        <u/>
        <sz val="12"/>
        <color theme="1"/>
        <rFont val="Franklin Gothic Book"/>
        <family val="2"/>
      </rPr>
      <t>telle que divulguée par le gouvernement</t>
    </r>
    <r>
      <rPr>
        <i/>
        <sz val="12"/>
        <color theme="1"/>
        <rFont val="Franklin Gothic Book"/>
        <family val="2"/>
      </rPr>
      <t xml:space="preserve"> et ajoutez tout commentaire pertinent.</t>
    </r>
  </si>
  <si>
    <t>Recettes de l’État par entreprise et projet</t>
  </si>
  <si>
    <t>Ajouter ci-dessous, à titre de commentaire, toute information supplémentaire qu’il ne serait pas nécessaire d’inclure dans le tableau ci-dessus.</t>
  </si>
  <si>
    <t>Comment</t>
  </si>
  <si>
    <r>
      <t xml:space="preserve">Adresse </t>
    </r>
    <r>
      <rPr>
        <b/>
        <sz val="10"/>
        <color rgb="FF0076AF"/>
        <rFont val="Franklin Gothic Book"/>
        <family val="2"/>
      </rPr>
      <t>EITI International Secretariat, Rådhusgata 26, 0151 Oslo, Norvège</t>
    </r>
  </si>
  <si>
    <t>Version 2.0 appliquée le 1er Juillet 2019</t>
  </si>
  <si>
    <t>Les cellules en orange doivent être complétées avant la soumission</t>
  </si>
  <si>
    <t>Couverture de la réconciliation</t>
  </si>
  <si>
    <t>Emploi - secteur extractif - homme</t>
  </si>
  <si>
    <t>Emploi - secteur extractif - femme</t>
  </si>
  <si>
    <t xml:space="preserve">Emploi - secteur extractif </t>
  </si>
  <si>
    <t>employés</t>
  </si>
  <si>
    <r>
      <t xml:space="preserve">EITI Requirement 6.4: </t>
    </r>
    <r>
      <rPr>
        <b/>
        <u/>
        <sz val="10.5"/>
        <rFont val="Franklin Gothic Book"/>
        <family val="2"/>
      </rPr>
      <t>Impact environnemental</t>
    </r>
  </si>
  <si>
    <t>Le gouvernement divulgue-t-il des informations à propos:</t>
  </si>
  <si>
    <t>Du cadre légal et administratif concernant la gestion de l'environnement?</t>
  </si>
  <si>
    <t>Banque de données contenant études d'impact environnemental, procédures de certification ou documentation similaire relevant de la protection de l'environnement?</t>
  </si>
  <si>
    <t>Autres informations concernant des procédures administratives et de régulation de l'environnement?</t>
  </si>
  <si>
    <t>&lt;Rapportage ITIE ou divulgation systématique?&gt;</t>
  </si>
  <si>
    <t>Description de produit HS</t>
  </si>
  <si>
    <t>Aluminium (2606)</t>
  </si>
  <si>
    <t>Aluminium (2606), volume</t>
  </si>
  <si>
    <t>Amiante (2524)</t>
  </si>
  <si>
    <t>Amiante (2524), volume</t>
  </si>
  <si>
    <t>Ardoise (2514)</t>
  </si>
  <si>
    <t>Ardoise (2514), volume</t>
  </si>
  <si>
    <t>Argent (7106)</t>
  </si>
  <si>
    <t>Argent (7106), volume</t>
  </si>
  <si>
    <t>Argile (2509)</t>
  </si>
  <si>
    <t>Argile (2509), volume</t>
  </si>
  <si>
    <t>Autres (2617)</t>
  </si>
  <si>
    <t>Autres (2617), volume</t>
  </si>
  <si>
    <t>Autres argiles (2508)</t>
  </si>
  <si>
    <t>Autres argiles (2508), volume</t>
  </si>
  <si>
    <t>Autres cendres et mâchefer (2621)</t>
  </si>
  <si>
    <t>Autres cendres et mâchefer (2621), volume</t>
  </si>
  <si>
    <t>Bitume et asphalte (2714)</t>
  </si>
  <si>
    <t>Bitume et asphalte (2714), volume</t>
  </si>
  <si>
    <t>Borates et concentrés naturels (2528)</t>
  </si>
  <si>
    <t>Borates et concentrés naturels (2528), volume</t>
  </si>
  <si>
    <t>Cailloux (2517)</t>
  </si>
  <si>
    <t>Cailloux (2517), volume</t>
  </si>
  <si>
    <t>Calcaire (2521)</t>
  </si>
  <si>
    <t>Calcaire (2521), volume</t>
  </si>
  <si>
    <t>Carbonate de magnésium naturel (2519)</t>
  </si>
  <si>
    <t>Carbonate de magnésium naturel (2519), volume</t>
  </si>
  <si>
    <t>Cendres et résidus (2620)</t>
  </si>
  <si>
    <t>Cendres et résidus (2620), volume</t>
  </si>
  <si>
    <t>Charbon (2701)</t>
  </si>
  <si>
    <t>Charbon (2701), volume</t>
  </si>
  <si>
    <t>Chaux vive (2522)</t>
  </si>
  <si>
    <t>Chaux vive (2522), volume</t>
  </si>
  <si>
    <t>Chrome (2610)</t>
  </si>
  <si>
    <t>Chrome (2610), volume</t>
  </si>
  <si>
    <t>Ciment Portland (2523)</t>
  </si>
  <si>
    <t>Ciment Portland (2523), volume</t>
  </si>
  <si>
    <t>Cobalt (2605)</t>
  </si>
  <si>
    <t>Cobalt (2605), volume</t>
  </si>
  <si>
    <t>Coke de pétrole (2713)</t>
  </si>
  <si>
    <t>Coke de pétrole (2713), volume</t>
  </si>
  <si>
    <t>Coke et semi-coke (2704)</t>
  </si>
  <si>
    <t>Coke et semi-coke (2704), volume</t>
  </si>
  <si>
    <t>Cryolite naturelle (2527)</t>
  </si>
  <si>
    <t>Cryolite naturelle (2527), volume</t>
  </si>
  <si>
    <t>Cuivre (2603)</t>
  </si>
  <si>
    <t>Cuivre (2603), volume</t>
  </si>
  <si>
    <t>Diamants (7102)</t>
  </si>
  <si>
    <t>Diamants (7102), volume</t>
  </si>
  <si>
    <t>Dolomite (2518)</t>
  </si>
  <si>
    <t>Dolomite (2518), volume</t>
  </si>
  <si>
    <t>Énergie électrique (2 716)</t>
  </si>
  <si>
    <t>Énergie électrique (2 716), volume</t>
  </si>
  <si>
    <t>Étain (2609)</t>
  </si>
  <si>
    <t>Étain (2609), volume</t>
  </si>
  <si>
    <t>Farines siliceuses fossiles (2512)</t>
  </si>
  <si>
    <t>Farines siliceuses fossiles (2512), volume</t>
  </si>
  <si>
    <t>Feldspath (2529)</t>
  </si>
  <si>
    <t>Feldspath (2529), volume</t>
  </si>
  <si>
    <t>Fer (2601)</t>
  </si>
  <si>
    <t>Fer (2601), volume</t>
  </si>
  <si>
    <t>Gaz de charbon (2705)</t>
  </si>
  <si>
    <t>Gaz de charbon (2705), volume</t>
  </si>
  <si>
    <t>Gaz naturel (2711)</t>
  </si>
  <si>
    <t>Gaz naturel (2711), volume</t>
  </si>
  <si>
    <t>Gelée de pétrole (2712)</t>
  </si>
  <si>
    <t>Gelée de pétrole (2712), volume</t>
  </si>
  <si>
    <t>Goudron distillé à partir de charbon (2706)</t>
  </si>
  <si>
    <t>Goudron distillé à partir de charbon (2706), volume</t>
  </si>
  <si>
    <t>Granite (2516)</t>
  </si>
  <si>
    <t>Granite (2516), volume</t>
  </si>
  <si>
    <t>Graphite naturel (2504)</t>
  </si>
  <si>
    <t>Graphite naturel (2504), volume</t>
  </si>
  <si>
    <t>Gypse (2520)</t>
  </si>
  <si>
    <t>Gypse (2520), volume</t>
  </si>
  <si>
    <t>Huiles de pétrole hors pétrole brut (2710)</t>
  </si>
  <si>
    <t>Huiles de pétrole hors pétrole brut (2710), volume</t>
  </si>
  <si>
    <t>Kaolin (2507)</t>
  </si>
  <si>
    <t>Kaolin (2507), volume</t>
  </si>
  <si>
    <t>Lignite (2702)</t>
  </si>
  <si>
    <t>Lignite (2702), volume</t>
  </si>
  <si>
    <t>Mâchefer (2619)</t>
  </si>
  <si>
    <t>Mâchefer (2619), volume</t>
  </si>
  <si>
    <t>Manganèse (2602)</t>
  </si>
  <si>
    <t>Manganèse (2602), volume</t>
  </si>
  <si>
    <t>Marbre (2515)</t>
  </si>
  <si>
    <t>Marbre (2515), volume</t>
  </si>
  <si>
    <t>Mélanges bitumineux (2715)</t>
  </si>
  <si>
    <t>Mélanges bitumineux (2715), volume</t>
  </si>
  <si>
    <t>Métaux précieux (2616)</t>
  </si>
  <si>
    <t>Métaux précieux (2616), volume</t>
  </si>
  <si>
    <t>Mica (2525)</t>
  </si>
  <si>
    <t>Mica (2525), volume</t>
  </si>
  <si>
    <t>Molybdène (2613)</t>
  </si>
  <si>
    <t>Molybdène (2613), volume</t>
  </si>
  <si>
    <t>Nickel (2604)</t>
  </si>
  <si>
    <t>Nickel (2604), volume</t>
  </si>
  <si>
    <t>Or (7108)</t>
  </si>
  <si>
    <t>Or (7108), volume</t>
  </si>
  <si>
    <t>Pétrole brut (2709)</t>
  </si>
  <si>
    <t>Pétrole brut (2709), volume</t>
  </si>
  <si>
    <t>Phosphates de calcium naturels (2510)</t>
  </si>
  <si>
    <t>Phosphates de calcium naturels (2510), volume</t>
  </si>
  <si>
    <t>Pierre ponce (2513)</t>
  </si>
  <si>
    <t>Pierre ponce (2513), volume</t>
  </si>
  <si>
    <t>Plomb (2607)</t>
  </si>
  <si>
    <t>Plomb (2607), volume</t>
  </si>
  <si>
    <t>Produits de distillation du goudron de charbon (2707)</t>
  </si>
  <si>
    <t>Produits de distillation du goudron de charbon (2707), volume</t>
  </si>
  <si>
    <t>Pyrites de fer (2502)</t>
  </si>
  <si>
    <t>Pyrites de fer (2502), volume</t>
  </si>
  <si>
    <t>Quartz (2506)</t>
  </si>
  <si>
    <t>Quartz (2506), volume</t>
  </si>
  <si>
    <t>Sables naturels (2505)</t>
  </si>
  <si>
    <t>Sables naturels (2505), volume</t>
  </si>
  <si>
    <t>Scorie granulée (2618)</t>
  </si>
  <si>
    <t>Scorie granulée (2618), volume</t>
  </si>
  <si>
    <t>Sel et chlorure de sodium pur (2501)</t>
  </si>
  <si>
    <t>Sel et chlorure de sodium pur (2501), volume</t>
  </si>
  <si>
    <t>Soufre de tout type (2503)</t>
  </si>
  <si>
    <t>Soufre de tout type (2503), volume</t>
  </si>
  <si>
    <t>Stéatite naturelle (2526)</t>
  </si>
  <si>
    <t>Stéatite naturelle (2526), volume</t>
  </si>
  <si>
    <t>Substances minérales non spécifiées ailleurs (2530)</t>
  </si>
  <si>
    <t>Substances minérales non spécifiées ailleurs (2530), volume</t>
  </si>
  <si>
    <t>Sulfate de baryum naturel (2511)</t>
  </si>
  <si>
    <t>Sulfate de baryum naturel (2511), volume</t>
  </si>
  <si>
    <t>Titane (2614)</t>
  </si>
  <si>
    <t>Titane (2614), volume</t>
  </si>
  <si>
    <t>Tourbe (2703)</t>
  </si>
  <si>
    <t>Tourbe (2703), volume</t>
  </si>
  <si>
    <t>Tourbe et coke de tourbe (2708)</t>
  </si>
  <si>
    <t>Tourbe et coke de tourbe (2708), volume</t>
  </si>
  <si>
    <t>Tungstène (2611)</t>
  </si>
  <si>
    <t>Tungstène (2611), volume</t>
  </si>
  <si>
    <t>Uranium ou thorium (2612)</t>
  </si>
  <si>
    <t>Uranium ou thorium (2612), volume</t>
  </si>
  <si>
    <t>Zinc (2608)</t>
  </si>
  <si>
    <t>Zinc (2608), volume</t>
  </si>
  <si>
    <t>Régime des droits pétroliers et miniers?</t>
  </si>
  <si>
    <t>Exigence ITIE 5.1.b: Classification des revenus</t>
  </si>
  <si>
    <r>
      <t>Exigence ITIE 4.1.c</t>
    </r>
    <r>
      <rPr>
        <i/>
        <u/>
        <sz val="10.5"/>
        <rFont val="Franklin Gothic Book"/>
        <family val="2"/>
      </rPr>
      <t xml:space="preserve">: Paiements des entreprises </t>
    </r>
    <r>
      <rPr>
        <i/>
        <u/>
        <sz val="10.5"/>
        <color theme="10"/>
        <rFont val="Franklin Gothic Book"/>
        <family val="2"/>
      </rPr>
      <t>;  Exigence ITIE 4.7</t>
    </r>
    <r>
      <rPr>
        <i/>
        <u/>
        <sz val="10.5"/>
        <rFont val="Franklin Gothic Book"/>
        <family val="2"/>
      </rPr>
      <t>: Déclaration par projet</t>
    </r>
  </si>
  <si>
    <t>(Nomenclature SH des Nations Unies)</t>
  </si>
  <si>
    <t xml:space="preserve">En remplissant ce modèle de données résumées avec des données de votre Rapport ITIE, vous rendrez ces dernières accessibles sous un format lisible par machine (Exigence 7.2.d). </t>
  </si>
  <si>
    <t>Non</t>
  </si>
  <si>
    <t>Total en USD</t>
  </si>
  <si>
    <t>Livré/payé à une/des entreprise(s) d’État (1415E32)</t>
  </si>
  <si>
    <t>Type d'entreprise</t>
  </si>
  <si>
    <r>
      <t xml:space="preserve">Accessibilités des données et données ouvertes </t>
    </r>
    <r>
      <rPr>
        <b/>
        <u/>
        <sz val="12"/>
        <color theme="4"/>
        <rFont val="Franklin Gothic Book"/>
        <family val="2"/>
      </rPr>
      <t>(Exigence 7.2)</t>
    </r>
  </si>
  <si>
    <t>Niobium, Vanadium, Zirconium (2615)</t>
  </si>
  <si>
    <t>Niobium, Vanadium, Zirconium (2615), volume</t>
  </si>
  <si>
    <t>7202</t>
  </si>
  <si>
    <t>Ferro-alliages (7202)</t>
  </si>
  <si>
    <t>Ferro-alliages (7202), volume</t>
  </si>
  <si>
    <t>Pierres gemmes (précieuses ou fines) autres que les diamants (7103)</t>
  </si>
  <si>
    <t>Pierres gemmes (précieuses ou fines) autres que les diamants (7103), volume</t>
  </si>
  <si>
    <t>2716</t>
  </si>
  <si>
    <t>sdIagola@kpmg.cd</t>
  </si>
  <si>
    <t>https://www.tsl-itierdc.org/</t>
  </si>
  <si>
    <t>Rapport de cadrage ITIE 2020-2021</t>
  </si>
  <si>
    <t>Oui, divulgation systématique</t>
  </si>
  <si>
    <t>Journal officiel</t>
  </si>
  <si>
    <t>Journal officiel (TEXTES LEGAUX &amp; REGLEMENTAIRE)</t>
  </si>
  <si>
    <r>
      <t xml:space="preserve">L’article 43 de la Loi n°22/068 du 27 décembre 2022 dispose qu’un "arrêté du Ministre ayant la justice dans ses attributions établit le registre des bénéficiaires effectifs et détermine le mécanisme d’identification, l’accès à l’information par les autorités compétentes et le public, la protection des données individuelles et la conservation des données. Ce registre est tenu par le Guichet unique de création d’entreprise". </t>
    </r>
    <r>
      <rPr>
        <b/>
        <sz val="10.5"/>
        <color theme="1"/>
        <rFont val="Franklin Gothic Book"/>
        <family val="2"/>
      </rPr>
      <t>Non opérationnel à ce jour.</t>
    </r>
  </si>
  <si>
    <t>Ces publications ont été faites nonobstant la carence des textes légaux et réglementaires permettant de collecter aisément les informations sur les propriétaires effectifs des industries extractives en RDC</t>
  </si>
  <si>
    <t>Diamants (7102), valeur</t>
  </si>
  <si>
    <t>Chapitre 8 : Analyse des revenus du secteur extractif</t>
  </si>
  <si>
    <t>Règlement minier révisé</t>
  </si>
  <si>
    <t>DGDA</t>
  </si>
  <si>
    <t>DGI</t>
  </si>
  <si>
    <t>DGRAD</t>
  </si>
  <si>
    <t>DRLU</t>
  </si>
  <si>
    <t>DRHKAT</t>
  </si>
  <si>
    <t>DGRHU</t>
  </si>
  <si>
    <t>DPRKOR</t>
  </si>
  <si>
    <t>DGRMA</t>
  </si>
  <si>
    <t>DGR NK</t>
  </si>
  <si>
    <t>DPMER</t>
  </si>
  <si>
    <t>DRTANG</t>
  </si>
  <si>
    <t>COMMUNE DE DILALA</t>
  </si>
  <si>
    <t>CHEFFERIE DE BAYEKE</t>
  </si>
  <si>
    <t>MAIRIE DE KOLWEZI</t>
  </si>
  <si>
    <t>SECTEUR DE KIBALI</t>
  </si>
  <si>
    <t>COMMUNE DE FUNGURUME</t>
  </si>
  <si>
    <t>COMMUNE MANIKA</t>
  </si>
  <si>
    <t>COMMUNE DE KAMPEMBA</t>
  </si>
  <si>
    <t>SECTEUR DE BALAMBA</t>
  </si>
  <si>
    <t>COMMUNE DE SHITURU</t>
  </si>
  <si>
    <t>SECTEUR DE BUKANDA</t>
  </si>
  <si>
    <t>SECTEUR DE LUFIRA</t>
  </si>
  <si>
    <t>COMMUNE DE PANDA</t>
  </si>
  <si>
    <t>COMMUNE DE RUASHI</t>
  </si>
  <si>
    <t>CHEFFERIE DE KAPONDA</t>
  </si>
  <si>
    <t>COMMUNE DE LUBUMBASHI</t>
  </si>
  <si>
    <t>CHEFFERIE DE LOGO DOKA</t>
  </si>
  <si>
    <t>SECTEUR DE WANYANGA</t>
  </si>
  <si>
    <t>COMMUNE ANNEXE</t>
  </si>
  <si>
    <t>SECTEUR DE MANBGUTU</t>
  </si>
  <si>
    <t>CHEFFERIE DE MARIMINZA</t>
  </si>
  <si>
    <t>CHEFFERIE DE LOGO OGAMBI</t>
  </si>
  <si>
    <t>CHEFFERIE DE DHONGO</t>
  </si>
  <si>
    <t>CHEFFERIE DE BAHUNDE</t>
  </si>
  <si>
    <t>SECTEUR DE KAKANGAYI</t>
  </si>
  <si>
    <t>SECTEUR DE BEIA</t>
  </si>
  <si>
    <t>CHEFFERIE DE LUHWHINDJA</t>
  </si>
  <si>
    <t>SECTEUR DU NORD LUKUGA</t>
  </si>
  <si>
    <t>CHEFFERIE DE BAFULERU</t>
  </si>
  <si>
    <t>CHEFFERIE DE BAKISI</t>
  </si>
  <si>
    <t>CHEFFERIE DE BAKONGOLO</t>
  </si>
  <si>
    <t>CHEFFERIE DE BASANGA</t>
  </si>
  <si>
    <t>CHEFFERIE DE BASILE</t>
  </si>
  <si>
    <t>CHEFFERIE DE BUHAVU</t>
  </si>
  <si>
    <t>CHEFFERIE DE NGWESHE</t>
  </si>
  <si>
    <t>COMMUNE DE MIABI</t>
  </si>
  <si>
    <t>SECTEUR D'AMBWE</t>
  </si>
  <si>
    <t>SECTEUR DE BAPERE</t>
  </si>
  <si>
    <t>SECTEUR DE MOVO NKATSHIA</t>
  </si>
  <si>
    <t>SECTEUR DE MPEMBA</t>
  </si>
  <si>
    <t>SECTEUR DE TSHIJIBA</t>
  </si>
  <si>
    <t>SECTEUR D'OSSO BANYUNGU</t>
  </si>
  <si>
    <t>CEEC</t>
  </si>
  <si>
    <t>BCC</t>
  </si>
  <si>
    <t>CAMI</t>
  </si>
  <si>
    <t>Min Env</t>
  </si>
  <si>
    <t>SGH</t>
  </si>
  <si>
    <t>GECAMINES</t>
  </si>
  <si>
    <t>SONAHYDROC</t>
  </si>
  <si>
    <t>SAKIMA</t>
  </si>
  <si>
    <t>SODIMICO</t>
  </si>
  <si>
    <t>LA COMINIERE</t>
  </si>
  <si>
    <t>SOKIMO</t>
  </si>
  <si>
    <t>A0701147F</t>
  </si>
  <si>
    <t>SACIM</t>
  </si>
  <si>
    <t>A1001383Q</t>
  </si>
  <si>
    <t>A0805833A</t>
  </si>
  <si>
    <t>A0905363Q</t>
  </si>
  <si>
    <t>A1105861J</t>
  </si>
  <si>
    <t>SCMK-Mn</t>
  </si>
  <si>
    <t>A0811080D</t>
  </si>
  <si>
    <t>COMINIERE</t>
  </si>
  <si>
    <t>A1113407L</t>
  </si>
  <si>
    <t>MIBA</t>
  </si>
  <si>
    <t>A0700201C</t>
  </si>
  <si>
    <t>A0700108B</t>
  </si>
  <si>
    <t>KCC</t>
  </si>
  <si>
    <t>Privée</t>
  </si>
  <si>
    <t>A0701041Q</t>
  </si>
  <si>
    <t>TFM</t>
  </si>
  <si>
    <t>A0810758D</t>
  </si>
  <si>
    <t>KIBALI GOLDMINES</t>
  </si>
  <si>
    <t>A0702049L</t>
  </si>
  <si>
    <t>CMOC KISANFU</t>
  </si>
  <si>
    <t>A0906604P</t>
  </si>
  <si>
    <t>COMMUS</t>
  </si>
  <si>
    <t>A0815341K</t>
  </si>
  <si>
    <t>METALKOL</t>
  </si>
  <si>
    <t>A1007580B</t>
  </si>
  <si>
    <t>CHEMAF</t>
  </si>
  <si>
    <t>A0708211J</t>
  </si>
  <si>
    <t>MMG KINSEVERE</t>
  </si>
  <si>
    <t>A0800394N</t>
  </si>
  <si>
    <t>RUMI</t>
  </si>
  <si>
    <t>A0704687D</t>
  </si>
  <si>
    <t>LAMIKAL</t>
  </si>
  <si>
    <t>A0906438J</t>
  </si>
  <si>
    <t>SICOMINES</t>
  </si>
  <si>
    <t>A1007960P</t>
  </si>
  <si>
    <t>MUMI</t>
  </si>
  <si>
    <t>A0704867Z</t>
  </si>
  <si>
    <t>MIOC</t>
  </si>
  <si>
    <t>A0701284E</t>
  </si>
  <si>
    <t>CDM</t>
  </si>
  <si>
    <t>A0712822W</t>
  </si>
  <si>
    <t>KAMOA COPPER SA</t>
  </si>
  <si>
    <t>A0901048A</t>
  </si>
  <si>
    <t>HML</t>
  </si>
  <si>
    <t>A1113665R</t>
  </si>
  <si>
    <t>COMIKA</t>
  </si>
  <si>
    <t>A1100211S</t>
  </si>
  <si>
    <t>MKM</t>
  </si>
  <si>
    <t>A0704883R</t>
  </si>
  <si>
    <t>FRONTIER</t>
  </si>
  <si>
    <t>A0905460W</t>
  </si>
  <si>
    <t>LIREX</t>
  </si>
  <si>
    <t>A0703937N</t>
  </si>
  <si>
    <t>COMILU</t>
  </si>
  <si>
    <t>A0815428E</t>
  </si>
  <si>
    <t>CNMC HUACHIN MABENDE MINING</t>
  </si>
  <si>
    <t>A1217593M</t>
  </si>
  <si>
    <t>SMCO</t>
  </si>
  <si>
    <t>A1008279L</t>
  </si>
  <si>
    <t>HANRUI</t>
  </si>
  <si>
    <t>A1803946K</t>
  </si>
  <si>
    <t>KAI PENG MINING</t>
  </si>
  <si>
    <t>A1206441Q</t>
  </si>
  <si>
    <t>ALPHAMINBISIE MINING</t>
  </si>
  <si>
    <t>A0705928C</t>
  </si>
  <si>
    <t>KICC</t>
  </si>
  <si>
    <t>A0704875H</t>
  </si>
  <si>
    <t>SOMIKA</t>
  </si>
  <si>
    <t>A0704865X</t>
  </si>
  <si>
    <t>STL</t>
  </si>
  <si>
    <t>A0700357X</t>
  </si>
  <si>
    <t>MIKAS</t>
  </si>
  <si>
    <t>A0814790L</t>
  </si>
  <si>
    <t>RUBAMIN</t>
  </si>
  <si>
    <t>A0814806D</t>
  </si>
  <si>
    <t>MJM</t>
  </si>
  <si>
    <t>A0814788J</t>
  </si>
  <si>
    <t>AMC</t>
  </si>
  <si>
    <t>A0700172W</t>
  </si>
  <si>
    <t>CCR</t>
  </si>
  <si>
    <t>A1704478M</t>
  </si>
  <si>
    <t>LCS</t>
  </si>
  <si>
    <t>A1711931N</t>
  </si>
  <si>
    <t>CJCMC</t>
  </si>
  <si>
    <t>A0907120A</t>
  </si>
  <si>
    <t>TCC SARL</t>
  </si>
  <si>
    <t>A1608603U</t>
  </si>
  <si>
    <t>KICO</t>
  </si>
  <si>
    <t>A1009298T</t>
  </si>
  <si>
    <t>KIMIN</t>
  </si>
  <si>
    <t>A1004150Y</t>
  </si>
  <si>
    <t>CDMC</t>
  </si>
  <si>
    <t>A1808015H</t>
  </si>
  <si>
    <t>EXCELLENT MINERALS</t>
  </si>
  <si>
    <t>A1809916Z</t>
  </si>
  <si>
    <t>GAR</t>
  </si>
  <si>
    <t>A0811093S</t>
  </si>
  <si>
    <t>TWANGIZA</t>
  </si>
  <si>
    <t>A0700073N</t>
  </si>
  <si>
    <t>SOGECOM</t>
  </si>
  <si>
    <t>A0700540W</t>
  </si>
  <si>
    <t>A0811655D</t>
  </si>
  <si>
    <t>BOSS MINING</t>
  </si>
  <si>
    <t>A0905972C</t>
  </si>
  <si>
    <t>MGM</t>
  </si>
  <si>
    <t>A0700152Z</t>
  </si>
  <si>
    <t>A0802327P</t>
  </si>
  <si>
    <t>LMR</t>
  </si>
  <si>
    <t>A1616095N</t>
  </si>
  <si>
    <t>COPROCO</t>
  </si>
  <si>
    <t>DIVINE LAND MINING</t>
  </si>
  <si>
    <t>A1507009L</t>
  </si>
  <si>
    <t>CCC</t>
  </si>
  <si>
    <t>A0811578U</t>
  </si>
  <si>
    <t>RUBACO</t>
  </si>
  <si>
    <t>A0814809G</t>
  </si>
  <si>
    <t>SOMIDEZ</t>
  </si>
  <si>
    <t>A1712131F</t>
  </si>
  <si>
    <t>MTM</t>
  </si>
  <si>
    <t>A0814803A</t>
  </si>
  <si>
    <t>MPC</t>
  </si>
  <si>
    <t>A1500849Q</t>
  </si>
  <si>
    <t>COMIDE</t>
  </si>
  <si>
    <t>A0704695M</t>
  </si>
  <si>
    <t>CJIX SARL</t>
  </si>
  <si>
    <t>A1309746J</t>
  </si>
  <si>
    <t>KAMBOVE MINING</t>
  </si>
  <si>
    <t>A1710145X</t>
  </si>
  <si>
    <t>SHAMITUMBA</t>
  </si>
  <si>
    <t>GIRO GOLD</t>
  </si>
  <si>
    <t>A1216135C</t>
  </si>
  <si>
    <t>EM SARL</t>
  </si>
  <si>
    <t>A1916886B</t>
  </si>
  <si>
    <t>CROWN MINING</t>
  </si>
  <si>
    <t>A1006506J</t>
  </si>
  <si>
    <t>PUNIA KASESE MINING</t>
  </si>
  <si>
    <t>A2046683Q</t>
  </si>
  <si>
    <t>SOCIETE SURYA</t>
  </si>
  <si>
    <t>A1812418T</t>
  </si>
  <si>
    <t>IVANHOE MINES EXPLORATION</t>
  </si>
  <si>
    <t>A1205579D</t>
  </si>
  <si>
    <t>J3 MINERALS</t>
  </si>
  <si>
    <t>A1302556T</t>
  </si>
  <si>
    <t>NOVCORP</t>
  </si>
  <si>
    <t>A2025075D</t>
  </si>
  <si>
    <t>AVZ Mineral</t>
  </si>
  <si>
    <t>A1622637Z</t>
  </si>
  <si>
    <t>NEWMINERALS</t>
  </si>
  <si>
    <t>A0906592B</t>
  </si>
  <si>
    <t>ADUMBI</t>
  </si>
  <si>
    <t>A0901460Y</t>
  </si>
  <si>
    <t>KALONGWE</t>
  </si>
  <si>
    <t>A1405813K</t>
  </si>
  <si>
    <t>GICC SPRL</t>
  </si>
  <si>
    <t>A0707251J</t>
  </si>
  <si>
    <t>IVANHOE MINES RDC</t>
  </si>
  <si>
    <t>A1213242H</t>
  </si>
  <si>
    <t>LUILU RESSOURCES</t>
  </si>
  <si>
    <t>A1821178Q</t>
  </si>
  <si>
    <t>AMUR</t>
  </si>
  <si>
    <t>A1106531M</t>
  </si>
  <si>
    <t>CMT</t>
  </si>
  <si>
    <t>A1505983W</t>
  </si>
  <si>
    <t>CNMC CC</t>
  </si>
  <si>
    <t>A1507008K</t>
  </si>
  <si>
    <t>COMPAGNIE MINIERE DE LA LUKAYA</t>
  </si>
  <si>
    <t>A1800549S</t>
  </si>
  <si>
    <t>GOLIN MINING INVESTMENT</t>
  </si>
  <si>
    <t>A1508340H</t>
  </si>
  <si>
    <t>JINXIN MINING</t>
  </si>
  <si>
    <t>A1816457J</t>
  </si>
  <si>
    <t>KAMITUGA</t>
  </si>
  <si>
    <t>A0700193T</t>
  </si>
  <si>
    <t>KIBARA</t>
  </si>
  <si>
    <t>A1906957J</t>
  </si>
  <si>
    <t>KIMIA</t>
  </si>
  <si>
    <t>A1512949S</t>
  </si>
  <si>
    <t>LONG FEI MINING</t>
  </si>
  <si>
    <t>A0907596S</t>
  </si>
  <si>
    <t>LUALABA MINING COMPANY</t>
  </si>
  <si>
    <t>A0814837M</t>
  </si>
  <si>
    <t>LUGUSHWA</t>
  </si>
  <si>
    <t>A0700163L</t>
  </si>
  <si>
    <t>MISOLE</t>
  </si>
  <si>
    <t>A1910321Q</t>
  </si>
  <si>
    <t>OM METAL RESOURCES</t>
  </si>
  <si>
    <t>A1212519X</t>
  </si>
  <si>
    <t>SABWE</t>
  </si>
  <si>
    <t>A1604102C</t>
  </si>
  <si>
    <t>THOMAS</t>
  </si>
  <si>
    <t>A1408473B</t>
  </si>
  <si>
    <t>XIN HAO MINING</t>
  </si>
  <si>
    <t>A1621091T</t>
  </si>
  <si>
    <t>TEIKOKU</t>
  </si>
  <si>
    <t>A0703938P</t>
  </si>
  <si>
    <t>PERENCO REP</t>
  </si>
  <si>
    <t>A1215507U</t>
  </si>
  <si>
    <t>ODS</t>
  </si>
  <si>
    <t>A0703905D</t>
  </si>
  <si>
    <t>SURESTREAM</t>
  </si>
  <si>
    <t>A0706875G</t>
  </si>
  <si>
    <t>Rétrocession</t>
  </si>
  <si>
    <t>Dividendes versés à l'Etat</t>
  </si>
  <si>
    <t>Bonus de Renouvellement de la Concession</t>
  </si>
  <si>
    <t>Bonus de signature</t>
  </si>
  <si>
    <t>Dividendes Pétrolier</t>
  </si>
  <si>
    <t>Participation (Profit-Oil Etat associé)</t>
  </si>
  <si>
    <t>Taxe de statistiques (ST)</t>
  </si>
  <si>
    <t>Dividendes des Entreprises publiques</t>
  </si>
  <si>
    <t>Ministère des Hydrocarbures</t>
  </si>
  <si>
    <t>Ministère de l'Environnement</t>
  </si>
  <si>
    <t xml:space="preserve">                                                                   </t>
  </si>
  <si>
    <t>CONGO WISE MINING SARL</t>
  </si>
  <si>
    <t>AGORA METALS SPRL</t>
  </si>
  <si>
    <t>KATANGA METALS</t>
  </si>
  <si>
    <t>LA CONGOLAISE DES MINES</t>
  </si>
  <si>
    <t>TERRA KARRA (STK)</t>
  </si>
  <si>
    <t>COMPAGNY MINIERE DE DILALA SARL</t>
  </si>
  <si>
    <t>AFRICAN MINING CONSULTANTS SARL</t>
  </si>
  <si>
    <t>AFRIMINES RESSOURCES SARL</t>
  </si>
  <si>
    <t>AGRO-PASTORALE ET MINIERE DU KIVU Sarl</t>
  </si>
  <si>
    <t>BALE MINING SPRL (KALIKA MINING)</t>
  </si>
  <si>
    <t>BANRO CONGO MINING</t>
  </si>
  <si>
    <t>BRITCON COMPANY SARL</t>
  </si>
  <si>
    <t>BTC MINING AND SERVICES SARL</t>
  </si>
  <si>
    <t>COMPAGNIE MINIERE DE SAKANIA</t>
  </si>
  <si>
    <t>CONGO MOON MINING</t>
  </si>
  <si>
    <t>CONGO SILVER AGE SCI ET TECH COBALT SARL</t>
  </si>
  <si>
    <t>COOPERATIVE DES ARTISANAUX MINIERS DE MASISI</t>
  </si>
  <si>
    <t>DA FEI MINING SPRL</t>
  </si>
  <si>
    <t>DILOLO MINING SERVICES SARL</t>
  </si>
  <si>
    <t>FMR DEVELOPMENT SARL</t>
  </si>
  <si>
    <t>GENERAL MINING SERVICES SARL</t>
  </si>
  <si>
    <t>GLORY MINERAL</t>
  </si>
  <si>
    <t>HUNAN TIANYU CONSTRUCTION GROUP SARL</t>
  </si>
  <si>
    <t>KANUKA MINING COMPANY SARL</t>
  </si>
  <si>
    <t>KINSEVERE MINING RESSOURCES</t>
  </si>
  <si>
    <t>KISENGO MINING SPRL</t>
  </si>
  <si>
    <t>LUFIRA MINING SARL</t>
  </si>
  <si>
    <t>MEDICI MINING SARLU</t>
  </si>
  <si>
    <t>NAMOYA MINING SARL</t>
  </si>
  <si>
    <t>SEMHKAT</t>
  </si>
  <si>
    <t>SILVER BACK RESOURCES SARL</t>
  </si>
  <si>
    <t>SOCIETE DES MINES ET DE CARRIERES</t>
  </si>
  <si>
    <t>SOCIETE D'EXPLOITATION DE MUSOSHI</t>
  </si>
  <si>
    <t>SOCIETE MINIERE DE BISUNZU</t>
  </si>
  <si>
    <t>SOLEIL MINING SARL</t>
  </si>
  <si>
    <t>TALVO AFRICA RESSOURCE TRADING</t>
  </si>
  <si>
    <t>TANGANYIKA MINING COMPANY SPRL</t>
  </si>
  <si>
    <t>XING DA MINING</t>
  </si>
  <si>
    <t>ALVA RESOURCES Sarl</t>
  </si>
  <si>
    <t>BUNIA HUB SERVICES</t>
  </si>
  <si>
    <t>DA TONG MINING SARL</t>
  </si>
  <si>
    <t>DIVERS ASSUJETTIS MANONO</t>
  </si>
  <si>
    <t>EDWALL ENTERPRISES SARL</t>
  </si>
  <si>
    <t>ETABLISSEMENTS NSB GOLDEN SARL</t>
  </si>
  <si>
    <t>FODEN MINING CORPORATION SARL</t>
  </si>
  <si>
    <t>GENERALE INDUSTRIELLE ET COMMERCIALE</t>
  </si>
  <si>
    <t>GOD MATEBWE AND SONS Sarl</t>
  </si>
  <si>
    <t>INTERNATIONAL CHINA AFRICA MINING GROUP</t>
  </si>
  <si>
    <t>KALIMA MINING COMPANY SA</t>
  </si>
  <si>
    <t>KAPIRI MINING SARL</t>
  </si>
  <si>
    <t>KATANGA MINES CORPORATION SARL</t>
  </si>
  <si>
    <t>KIVU BUSINESS CORPORATION Sarl</t>
  </si>
  <si>
    <t>LUFUPA SASU SarL</t>
  </si>
  <si>
    <t>MERCURY MINING COMPANY SARL</t>
  </si>
  <si>
    <t>NAVARRO RESSOURCES SARL</t>
  </si>
  <si>
    <t>NEW SUBIRA CONFORT SARL</t>
  </si>
  <si>
    <t>PEVELE Sarl</t>
  </si>
  <si>
    <t>SOCIETE DES DEVELOPPEMENTS MINIERS SARL</t>
  </si>
  <si>
    <t>SOCIETE MINIERE DE DEZIWA ET ECAILLE</t>
  </si>
  <si>
    <t>SOCIETE TANTALE MINING KATANGA SPRL</t>
  </si>
  <si>
    <t>TANG MINING</t>
  </si>
  <si>
    <t>TITAN MINERALS SA</t>
  </si>
  <si>
    <t>YAMS MINING Sarl</t>
  </si>
  <si>
    <t>AFRICA MINING SERVICES &amp; LOGISTICS SARL</t>
  </si>
  <si>
    <t>BM GLOBAL BUSINESS SARL</t>
  </si>
  <si>
    <t>CODEMA SARL</t>
  </si>
  <si>
    <t>CONGO BLUEANT MINERALS SARL</t>
  </si>
  <si>
    <t>IMPERIAL MINING SERVICES SARL</t>
  </si>
  <si>
    <t>PENGXING CONGO COBALT</t>
  </si>
  <si>
    <t>SODIMIKA (KIMPE MABAYA)</t>
  </si>
  <si>
    <t>AFRICA EQUITY &amp; INVESTMENT GROUP SARL</t>
  </si>
  <si>
    <t>AFRICAN CONGO MINING Sarl</t>
  </si>
  <si>
    <t>AFRIQUE RESSOURCES INTERNATIONAL SARL</t>
  </si>
  <si>
    <t>AGAPAO GLOBAL BUSINESS SARL</t>
  </si>
  <si>
    <t>AGENCE DE SERVICE COMMERCE &amp; TRANSIT Sarl</t>
  </si>
  <si>
    <t>AIR MARINE AFRICA Sarl</t>
  </si>
  <si>
    <t>AITEO MINING CONGO LTD Sarl</t>
  </si>
  <si>
    <t>AKULA AFRICA SARL</t>
  </si>
  <si>
    <t>Alain LUBAMBA WA LUBAMBA</t>
  </si>
  <si>
    <t>ALINAWA SARL</t>
  </si>
  <si>
    <t>ALLAMANDA TRADING LIMITED</t>
  </si>
  <si>
    <t>ALOKANI MINING ET INVESTMENTS SARL</t>
  </si>
  <si>
    <t>ALPHAMIN RESOURCES CONGO</t>
  </si>
  <si>
    <t>AMANI MINERALS KATANGA Sarl</t>
  </si>
  <si>
    <t>AMBA RESSOURCES SARL</t>
  </si>
  <si>
    <t>AMIRA GOLD</t>
  </si>
  <si>
    <t>ANHUA CONSTRUCTION CONGO SARL</t>
  </si>
  <si>
    <t>ANHUA MINING CONGO Sarl</t>
  </si>
  <si>
    <t>ARUWIMI MINING SARL</t>
  </si>
  <si>
    <t>ASPHASAND SARLU</t>
  </si>
  <si>
    <t>BAHATI DIAMONDS</t>
  </si>
  <si>
    <t>BAKWAFIKA KABULA</t>
  </si>
  <si>
    <t>BARNET GROUP</t>
  </si>
  <si>
    <t>BARRICK GOLD CONGO Sarl</t>
  </si>
  <si>
    <t>BENDERA MINING COMPANY</t>
  </si>
  <si>
    <t>BIENVIEW MINING SARL</t>
  </si>
  <si>
    <t>BIG TOTAL MINING SAS</t>
  </si>
  <si>
    <t>BOKENDE AMISI Louis Junior</t>
  </si>
  <si>
    <t>BOLFAST COMPANY</t>
  </si>
  <si>
    <t>BOPE EXPLOITATION</t>
  </si>
  <si>
    <t>BORA MINERALS SARL</t>
  </si>
  <si>
    <t>BRAINSTORM MINING SARL</t>
  </si>
  <si>
    <t>BROTHER MINING SASU</t>
  </si>
  <si>
    <t>BULABA BUETU BIUMA Sarl</t>
  </si>
  <si>
    <t>BUSINESS KAMANDI MINING SARL</t>
  </si>
  <si>
    <t>CAILLASSE DU CONGO</t>
  </si>
  <si>
    <t>CHADY APPART</t>
  </si>
  <si>
    <t>CHARLY MINING COMPANY SARL</t>
  </si>
  <si>
    <t>CHEKINA SARL</t>
  </si>
  <si>
    <t>CHINA FORTUNE</t>
  </si>
  <si>
    <t>CL ETOILE Sarl</t>
  </si>
  <si>
    <t>CM MINING</t>
  </si>
  <si>
    <t>COEXCO CONGO</t>
  </si>
  <si>
    <t>COMIDECO</t>
  </si>
  <si>
    <t>COMIDER</t>
  </si>
  <si>
    <t>COMPAGNIE DE SERVICES MULTIPLES SARL</t>
  </si>
  <si>
    <t>COMPAGNIE MINIERE DE KATOTO Sarl</t>
  </si>
  <si>
    <t>CONGO BANTU MINING SARL</t>
  </si>
  <si>
    <t>CONGO CHENGTUN NEW MATERIALS</t>
  </si>
  <si>
    <t>CONGO CONSTRUCTION INVESTMENT SARL</t>
  </si>
  <si>
    <t>CONGO GENERAL DEALERS</t>
  </si>
  <si>
    <t>CONGO GEOLOGICAL SURVEY SPRL</t>
  </si>
  <si>
    <t>CONGO GEOLOGIST GALAXY</t>
  </si>
  <si>
    <t>CONGO GLOBAL MINING CORPORATION</t>
  </si>
  <si>
    <t>CONGO HOPE INVESTMENT SARL</t>
  </si>
  <si>
    <t>CONGO INVESTMENTS Sarl</t>
  </si>
  <si>
    <t>CONGO MANAGEMENT (ARPC)</t>
  </si>
  <si>
    <t>CONGO MINING AND MINERALS RESSOURCES</t>
  </si>
  <si>
    <t>CONGO MINING CORPORATION SARL</t>
  </si>
  <si>
    <t>CONGO NEW MINING VISION SARL</t>
  </si>
  <si>
    <t>CONGO ROOFING SARL</t>
  </si>
  <si>
    <t>COOPERATION GRAND KATANGA POUR LE DEV.</t>
  </si>
  <si>
    <t>COOPERATIVE MINIERE ET AGRICOLE DU LUALABA</t>
  </si>
  <si>
    <t>COOPERATIVE MINIERE ET DE SOUS-TRAITANCE Sarl</t>
  </si>
  <si>
    <t>COOPERATIVE MINIERE RISING STAR</t>
  </si>
  <si>
    <t>CORE MINERALS DRC</t>
  </si>
  <si>
    <t>CORNER STONES RESSOURCES</t>
  </si>
  <si>
    <t>COSMOS MINING SARL</t>
  </si>
  <si>
    <t>DECO ROOM SARL</t>
  </si>
  <si>
    <t>DEVON RESSOURCES</t>
  </si>
  <si>
    <t>DIESEL MINING SARL</t>
  </si>
  <si>
    <t>DRC MINING EXPLORATION AND FACILITY BUSINESS Sarl</t>
  </si>
  <si>
    <t>DUNIA BAKARANI FAUSTIN</t>
  </si>
  <si>
    <t>DYNAMIC MINERALS AND RESOURCES Sarl</t>
  </si>
  <si>
    <t>EARTH MANTLE SARL</t>
  </si>
  <si>
    <t>ELIKA BUSINESS Sarl</t>
  </si>
  <si>
    <t>EMERGING MINING SARLU</t>
  </si>
  <si>
    <t>EMPIRE RESSOURCES SARL</t>
  </si>
  <si>
    <t>ENTREPRISE COMMERCIALE.</t>
  </si>
  <si>
    <t>ETABLISSEMENT YEAHONG</t>
  </si>
  <si>
    <t>ETABLISSEMENTS EMERGING SERVICES EMERS</t>
  </si>
  <si>
    <t>ETANA CONGO SARL</t>
  </si>
  <si>
    <t>ETS RICA</t>
  </si>
  <si>
    <t>EUGO INVESTMENT SARL (CARRIERE)</t>
  </si>
  <si>
    <t>EVEREST MINING DR CONGO Sarl</t>
  </si>
  <si>
    <t>EXCOMINES RDC</t>
  </si>
  <si>
    <t>EXPLOITATION ARTISANALE DU CONGO</t>
  </si>
  <si>
    <t>FAST SERVICE COMPANY Sarl</t>
  </si>
  <si>
    <t>Felix-Camille MULUMBA KANKU KAIMBY</t>
  </si>
  <si>
    <t>FEREXFOR NKV SARL</t>
  </si>
  <si>
    <t>FEZA PENETEBA MINING Sarl</t>
  </si>
  <si>
    <t>FIGA MINING SARL</t>
  </si>
  <si>
    <t>FIRST MINING COMPANY SPRL</t>
  </si>
  <si>
    <t>FKV CONSTRUCTION SARL</t>
  </si>
  <si>
    <t>FLORENCE KALUMBU MWADI</t>
  </si>
  <si>
    <t>FORTUNE CONSTRUCTION CONGO</t>
  </si>
  <si>
    <t>G12 ENTREPRISE SARL</t>
  </si>
  <si>
    <t>GAYA MINING GROUP SA</t>
  </si>
  <si>
    <t>GCC SARL</t>
  </si>
  <si>
    <t>GEMCO SPRL</t>
  </si>
  <si>
    <t>GENERALE DES MINES ET CARRIERES Sarl</t>
  </si>
  <si>
    <t>GEOCORE SARL</t>
  </si>
  <si>
    <t>GLOBAL ENVIRONMENT AND SERVICES</t>
  </si>
  <si>
    <t>GLOBAL MINING MANAGEMENT CORP</t>
  </si>
  <si>
    <t>GLOBAL TRADING COMMODITIES SARL</t>
  </si>
  <si>
    <t>GLOBAL TRADING SERVICES &amp; CONSULTING</t>
  </si>
  <si>
    <t>GLORIA DEI MINING SARL</t>
  </si>
  <si>
    <t>GOLDEN CONSTRUCTION Sari</t>
  </si>
  <si>
    <t>GOLDEN TRIO SARL</t>
  </si>
  <si>
    <t>GOLDING SERVICES &amp; CONSULTING SARL</t>
  </si>
  <si>
    <t>GOLDIX TRADE COMPANY MINING SARL</t>
  </si>
  <si>
    <t>GOMA MINING</t>
  </si>
  <si>
    <t>GOMINING SARL</t>
  </si>
  <si>
    <t>GRACE ETONNANTE GROUPE Sarl</t>
  </si>
  <si>
    <t>GRAND KIVU MINING SARL</t>
  </si>
  <si>
    <t>GREEN MINING Sarl</t>
  </si>
  <si>
    <t>GROUP M.S.A SA</t>
  </si>
  <si>
    <t>GROUPE D.M.S. BUSINESS SARLU</t>
  </si>
  <si>
    <t>GROUPE DES LEADERS SERVICE SARL</t>
  </si>
  <si>
    <t>GROUPE MINIER KASHALA</t>
  </si>
  <si>
    <t>GROUPE NEUF COMPANY SARL</t>
  </si>
  <si>
    <t>GROUPE NUEMA BUSINESS SARL</t>
  </si>
  <si>
    <t>GTL</t>
  </si>
  <si>
    <t>HADASA MINING SARL</t>
  </si>
  <si>
    <t>HASSAN ALI MOHAMED A</t>
  </si>
  <si>
    <t>HAVILA INVESTMENTS SARL</t>
  </si>
  <si>
    <t>HEYDAY MINING INVESTMENT RDC</t>
  </si>
  <si>
    <t>HOLDMARK Sarl</t>
  </si>
  <si>
    <t>HONGKONG EXCELLEN MINING</t>
  </si>
  <si>
    <t>HOPE CONNECT MINING Sarl</t>
  </si>
  <si>
    <t>ICA SPRL</t>
  </si>
  <si>
    <t>IMMOBAJE SARL (CARRIERE)</t>
  </si>
  <si>
    <t>IN PUT MINING Sarl</t>
  </si>
  <si>
    <t>INTERLAC SARL</t>
  </si>
  <si>
    <t>INTERNATIONAL TE DJWA SARL</t>
  </si>
  <si>
    <t>INVESTISSEMENT ET DEVELOPPEMENT IMMOBILIERS SARL</t>
  </si>
  <si>
    <t>IVERLAND MINING CONGO SARL</t>
  </si>
  <si>
    <t>JADAS SARL</t>
  </si>
  <si>
    <t>JEAN MARIE MULATU</t>
  </si>
  <si>
    <t>JEHOVAH JIREH</t>
  </si>
  <si>
    <t>JEPI MINING</t>
  </si>
  <si>
    <t>JIKA MINING COMPANY SARL</t>
  </si>
  <si>
    <t>KADI INTERNATIONAL SPRL</t>
  </si>
  <si>
    <t>KALINDA-LUKUNDU DEVELOPMENT MINING SARL</t>
  </si>
  <si>
    <t>KALORDIA MINING LOG. &amp; SERV. ENTREPRISES Sarl</t>
  </si>
  <si>
    <t>KAMAYAL SARL</t>
  </si>
  <si>
    <t>KAMUMER INTER. INVESTMENTS &amp; CONSULTING Sarl</t>
  </si>
  <si>
    <t>KARIBU CONSULTING SARL</t>
  </si>
  <si>
    <t>KATANGA CONSULTING Cie</t>
  </si>
  <si>
    <t>KATANGA STAR COMPANY SARL</t>
  </si>
  <si>
    <t>KATANGA TECHNIQUES TRADING</t>
  </si>
  <si>
    <t>KATOPE SARLU</t>
  </si>
  <si>
    <t>KATULANYA ISU DEO</t>
  </si>
  <si>
    <t>KEBAYO MAYALA J.</t>
  </si>
  <si>
    <t>KIN-BETON SARL</t>
  </si>
  <si>
    <t>K-MINING Sarl</t>
  </si>
  <si>
    <t>KUN TAI CONGO MINING</t>
  </si>
  <si>
    <t>KUNTUALA MINING SAS</t>
  </si>
  <si>
    <t>LA GRACE DE DIEU Sarl</t>
  </si>
  <si>
    <t>LA GRACE F.U.J SARL</t>
  </si>
  <si>
    <t>LA JOIE DE VIVRE</t>
  </si>
  <si>
    <t>LA MINIERE DE LA LUKUGA</t>
  </si>
  <si>
    <t>LA TERRE COMPANY</t>
  </si>
  <si>
    <t>LEDA MINING CONGO SARL</t>
  </si>
  <si>
    <t>LEDYA SPRL</t>
  </si>
  <si>
    <t>LEREXCOM MINING SARL</t>
  </si>
  <si>
    <t>LIBELA SARL</t>
  </si>
  <si>
    <t>LIBENGE MINING SARLU</t>
  </si>
  <si>
    <t>LIBERTY MINING AND INVESTMENT</t>
  </si>
  <si>
    <t>LIMA SARL</t>
  </si>
  <si>
    <t>LONCOR RESOURCES CONGO SPRL</t>
  </si>
  <si>
    <t>LOTUS MINING SARL</t>
  </si>
  <si>
    <t>LUALABA CONSTRUCTION SARL</t>
  </si>
  <si>
    <t>LUALABA MULTI SERVICES AGENCE SARL</t>
  </si>
  <si>
    <t>LUTWIKA MINING SARL</t>
  </si>
  <si>
    <t>LUWANDA KASIMU NENGA</t>
  </si>
  <si>
    <t>LWAZO INVESTISSEMENTS SARL</t>
  </si>
  <si>
    <t>MAADINI MINING sprl</t>
  </si>
  <si>
    <t>MAANYAA SARL</t>
  </si>
  <si>
    <t>MABENDE MINING SPRL</t>
  </si>
  <si>
    <t>MAGHARIBI</t>
  </si>
  <si>
    <t>MAHAVEER MINING SPRL</t>
  </si>
  <si>
    <t>MANGO TREE</t>
  </si>
  <si>
    <t>MASLO</t>
  </si>
  <si>
    <t>MBAKA KAWAYA</t>
  </si>
  <si>
    <t>MC TWIGA INDUSTRIES SARL</t>
  </si>
  <si>
    <t>MCC RESOURCES</t>
  </si>
  <si>
    <t>METAL AND CHEMICALS</t>
  </si>
  <si>
    <t>MICHEE MINING SARL</t>
  </si>
  <si>
    <t>MICHROT CONGO COMPANY SA</t>
  </si>
  <si>
    <t>MIKUBA MINING</t>
  </si>
  <si>
    <t>MINERAL DEVELOPEMENT AND INVESTMENT</t>
  </si>
  <si>
    <t>MINESTONE</t>
  </si>
  <si>
    <t>MIT MINERALS SARL</t>
  </si>
  <si>
    <t>MUHIYA MICHEL</t>
  </si>
  <si>
    <t>MUKENDI LUESE</t>
  </si>
  <si>
    <t>MUKONO KWA MUKONO MU KAZI GROUPE Sarl</t>
  </si>
  <si>
    <t>MURUMBI MINERALS SARL</t>
  </si>
  <si>
    <t>MUYA RESSOURCES</t>
  </si>
  <si>
    <t>MWANA CHIETA MINING</t>
  </si>
  <si>
    <t>NDJOLO FIFI</t>
  </si>
  <si>
    <t>NGONDO MINING</t>
  </si>
  <si>
    <t>NGUDIA TSHIABA PATRICK</t>
  </si>
  <si>
    <t>NIANGARA GOLD MINING Sarl</t>
  </si>
  <si>
    <t>NYUMBA AKIBA</t>
  </si>
  <si>
    <t>NZILCO STONE SARLU</t>
  </si>
  <si>
    <t>OCEANE MINING RDC SA</t>
  </si>
  <si>
    <t>PPC BARNET DRC QUARYING S.A</t>
  </si>
  <si>
    <t>REGAL EXPLOIRATION DRC SASU</t>
  </si>
  <si>
    <t>REGAL SUD KIVU</t>
  </si>
  <si>
    <t>ROHIM MINING SARL</t>
  </si>
  <si>
    <t>RUTEGA MUHINDAGIGA Antoine</t>
  </si>
  <si>
    <t>SAFI MINING Sarl</t>
  </si>
  <si>
    <t>SALK SARL</t>
  </si>
  <si>
    <t>SASE MINING SARL</t>
  </si>
  <si>
    <t>SEGMAL</t>
  </si>
  <si>
    <t>SINO KATANGATIN</t>
  </si>
  <si>
    <t>SOCIETE ANJOU CONSULTING SARLU</t>
  </si>
  <si>
    <t>SOCIETE BUTA</t>
  </si>
  <si>
    <t>SOCIETE CONGO HOLDING SARL</t>
  </si>
  <si>
    <t>Société de Broyage Africaine.</t>
  </si>
  <si>
    <t>SOCIETE EXTRA MADURA SARL</t>
  </si>
  <si>
    <t>SOCIETE KADUNYI MINE SARL</t>
  </si>
  <si>
    <t>SOCIETE MINIERE DE KASONTA</t>
  </si>
  <si>
    <t>SOCIETE MINIERE DE LONGATSHIMO</t>
  </si>
  <si>
    <t>SOCIETE MINIERE DE LUBUTU</t>
  </si>
  <si>
    <t>SOCIETE MINIERE DE LUEBO</t>
  </si>
  <si>
    <t>SOCIETE MINIERE DE MITWABA</t>
  </si>
  <si>
    <t>SOCIETE MINIERE KIMBAGUISTE SARL</t>
  </si>
  <si>
    <t>SOCIETE SPILL CONGO SARL</t>
  </si>
  <si>
    <t>SOCIETE YOROZU MINING SARL</t>
  </si>
  <si>
    <t>SOGEMIP MINING SARLU</t>
  </si>
  <si>
    <t>SOTRAGEC</t>
  </si>
  <si>
    <t>SRKM CONSTRUCT</t>
  </si>
  <si>
    <t>STANVIC MINING Sarl</t>
  </si>
  <si>
    <t>STE GEMINACO SPRL</t>
  </si>
  <si>
    <t>TAMARIS SERVICE Sarl</t>
  </si>
  <si>
    <t>TANTALE ET NOBIUM DU TANGANIKA S</t>
  </si>
  <si>
    <t>TD CONSTRUCTION SARLU</t>
  </si>
  <si>
    <t>TIGER CONGO</t>
  </si>
  <si>
    <t>TSM</t>
  </si>
  <si>
    <t>TSONA MINING RDC</t>
  </si>
  <si>
    <t>TURCO CONSTRUCT SARL</t>
  </si>
  <si>
    <t>TWAGIRAYESU THANA</t>
  </si>
  <si>
    <t>UNITED COMMINIERE (TANTALEX)</t>
  </si>
  <si>
    <t>UNITED MATERIALS CONGO SARL</t>
  </si>
  <si>
    <t>VALLEY MINING GROUP Sas</t>
  </si>
  <si>
    <t>VIRGINIKA MINING SARL</t>
  </si>
  <si>
    <t>WALNI MINERAL COMPANY SARL</t>
  </si>
  <si>
    <t>WIDAL MINING SARL</t>
  </si>
  <si>
    <t>WORLD MINING COMPANY SARL</t>
  </si>
  <si>
    <t>XIANG JIANG MINING SARL</t>
  </si>
  <si>
    <t>YASH TRADING SARL</t>
  </si>
  <si>
    <t>ZHI PENG MINING Sarl</t>
  </si>
  <si>
    <t>AMICAL KAKANA MINING SPRL</t>
  </si>
  <si>
    <t>KASTRO</t>
  </si>
  <si>
    <t>ACACIA SPRL</t>
  </si>
  <si>
    <t>KANSUKI MINING SPRL</t>
  </si>
  <si>
    <t>ORAMA</t>
  </si>
  <si>
    <t>COTA MINING</t>
  </si>
  <si>
    <t>DENSAHAL SARL</t>
  </si>
  <si>
    <t>PROGAS</t>
  </si>
  <si>
    <t>SOCIETE MINIERE RESSOURCES YING XING</t>
  </si>
  <si>
    <t>SOCIETE NBB &amp; FRERES</t>
  </si>
  <si>
    <t>CABINDA OIL</t>
  </si>
  <si>
    <t>CCR CHENATUM CONGO</t>
  </si>
  <si>
    <t>SGS MINERALS RDC SPRL</t>
  </si>
  <si>
    <t>CIMCO SAS</t>
  </si>
  <si>
    <t>KASONGA MINING</t>
  </si>
  <si>
    <t>SAMTA NATURAL RESOURCES CONGO SAS</t>
  </si>
  <si>
    <t>SOMINKO CONGO</t>
  </si>
  <si>
    <t>STE YA FEI MINING</t>
  </si>
  <si>
    <t>XING PENG MINING SARL</t>
  </si>
  <si>
    <t>ZIKAR GHANDOUR</t>
  </si>
  <si>
    <t>AEL INTELLIGENT BLASTING</t>
  </si>
  <si>
    <t>AXIS MINING CONGO SPRL</t>
  </si>
  <si>
    <t>BARAKA MINING</t>
  </si>
  <si>
    <t>CGM LISHI MINING SPRL</t>
  </si>
  <si>
    <t>CMA CGM RDC SA</t>
  </si>
  <si>
    <t>COPPERBELT ENERGY CORPORATION</t>
  </si>
  <si>
    <t>LES CARRIERES DU CONGO Sarl</t>
  </si>
  <si>
    <t>SWANMINES</t>
  </si>
  <si>
    <t>IMPALA TERMINALS</t>
  </si>
  <si>
    <t>AURUM</t>
  </si>
  <si>
    <t>E29 RESOURCES</t>
  </si>
  <si>
    <t>YEKAL MINING SARL</t>
  </si>
  <si>
    <t>AMAZONA SARL</t>
  </si>
  <si>
    <t>ADVANCE INDUSTRY CONGO SARL</t>
  </si>
  <si>
    <t>ALBHAI SHAROUKH ALIBHAI</t>
  </si>
  <si>
    <t>BANGU MINING Sarl</t>
  </si>
  <si>
    <t>BANKERS COBALT MINING SASU</t>
  </si>
  <si>
    <t>BMK CONSTRUCTION SARL</t>
  </si>
  <si>
    <t>BMN MINING SARL</t>
  </si>
  <si>
    <t>BRAVURA CONGO SA</t>
  </si>
  <si>
    <t>BRING MINERALS SAU</t>
  </si>
  <si>
    <t>BUKWASHI MINING COMPANY SARL</t>
  </si>
  <si>
    <t>CARRIEKIN</t>
  </si>
  <si>
    <t>CARRIERE DU LUALABA</t>
  </si>
  <si>
    <t>CIMENKAT SAS</t>
  </si>
  <si>
    <t>CIMENTERIE DU KIVU</t>
  </si>
  <si>
    <t>COMBINED MINING COMPANY SARL</t>
  </si>
  <si>
    <t>CONGOLESE COBALT MANAGEMENT Sarl</t>
  </si>
  <si>
    <t>CONSTRUCTION COMPANY Sarl</t>
  </si>
  <si>
    <t>COOP. ART.ENTITE</t>
  </si>
  <si>
    <t>DES IDEES QUI VALENT DE L OR Sarl</t>
  </si>
  <si>
    <t>DOKOLO NDONA</t>
  </si>
  <si>
    <t>DYNAMIQUE CONGO INVESTISSEMENT Sarl</t>
  </si>
  <si>
    <t>ENTREPRISE GENERALE MALTA FOREST SA</t>
  </si>
  <si>
    <t>ETOILE D'ORIENT</t>
  </si>
  <si>
    <t>Ets MATA ET FILS</t>
  </si>
  <si>
    <t>ETS POPA MINING</t>
  </si>
  <si>
    <t>FRETIN CONSTRUCT SPRL</t>
  </si>
  <si>
    <t>GENERALE DE CONSULTANCE</t>
  </si>
  <si>
    <t>GEOSCIENCE CONGO SERVICES SPRL</t>
  </si>
  <si>
    <t>Gnle D EXPLOIT. DE CASSIT. &amp; ACCOMPAGNATEURS Sarl</t>
  </si>
  <si>
    <t>GO MINING SARL</t>
  </si>
  <si>
    <t>GOLD MINING CORPORATION</t>
  </si>
  <si>
    <t>GROUP EMANUEL SARL</t>
  </si>
  <si>
    <t>GROUPE NEUF CONSTRUCTION COMPANY SARL</t>
  </si>
  <si>
    <t>IMEC CONGO</t>
  </si>
  <si>
    <t>INTERACTIVES ENERGY RESSOURCES</t>
  </si>
  <si>
    <t>INTERMINES</t>
  </si>
  <si>
    <t>INVESTISSEMENTS CONGOLAIS EN AFRIQUE AUSTRALE SARL</t>
  </si>
  <si>
    <t>JIN JUN LONG MINING Sarl</t>
  </si>
  <si>
    <t>KANENGELE NGOYA Emile</t>
  </si>
  <si>
    <t>KASAI RESSOURCES</t>
  </si>
  <si>
    <t>KATANGA DEVELOPPEMENT ET ASSOCIES SA</t>
  </si>
  <si>
    <t>KIFUMPA MINING SARL</t>
  </si>
  <si>
    <t>KWESU MINING SARL</t>
  </si>
  <si>
    <t>KWILU BRIQUES</t>
  </si>
  <si>
    <t>LENGO DIA NDINGA JEAN</t>
  </si>
  <si>
    <t>LUAMBO MINING SPRL</t>
  </si>
  <si>
    <t>LUBANGI MUTEBA</t>
  </si>
  <si>
    <t>LUILU GOLD MINING SARL</t>
  </si>
  <si>
    <t>MAISON DE L'ORDINATEUR</t>
  </si>
  <si>
    <t>MAMBA TSHIBUYI</t>
  </si>
  <si>
    <t>MAPOTI OLELA Eric Dieudonné</t>
  </si>
  <si>
    <t>MAPWAR FAUSTIN</t>
  </si>
  <si>
    <t>MASISI MINING SARLU</t>
  </si>
  <si>
    <t>MASTER SPRL</t>
  </si>
  <si>
    <t>MAWUYA TRADING AU CONGO</t>
  </si>
  <si>
    <t>MAXIMINES Sarl</t>
  </si>
  <si>
    <t>MAYE SARL</t>
  </si>
  <si>
    <t>MAZAL CORPORATION</t>
  </si>
  <si>
    <t>MINERAL QUEST SARL</t>
  </si>
  <si>
    <t>MINIERE BIALA MUKANGA Sarl</t>
  </si>
  <si>
    <t>MNAZI TRADING SARL</t>
  </si>
  <si>
    <t>MOORE GOLD SA</t>
  </si>
  <si>
    <t>MUBALAMA KABANDA</t>
  </si>
  <si>
    <t>NEK MINING SARL</t>
  </si>
  <si>
    <t>NEW CONTINENT MINERALS SARL</t>
  </si>
  <si>
    <t>NEW DESTINY MINING SARL</t>
  </si>
  <si>
    <t>NGANDU MINING SARLU</t>
  </si>
  <si>
    <t>NGOIE MWEPU JONAS</t>
  </si>
  <si>
    <t>NOUVELLE FRONTIERE SARL</t>
  </si>
  <si>
    <t>NYEMAK MINING Sarl</t>
  </si>
  <si>
    <t>ODILON &amp; MANUEL SARL</t>
  </si>
  <si>
    <t>PALM CONSTELLATION</t>
  </si>
  <si>
    <t>PILAR DRC MINING SARLU</t>
  </si>
  <si>
    <t>PIMA MINING sprl</t>
  </si>
  <si>
    <t>PROMINES</t>
  </si>
  <si>
    <t>RANGOLD RESSOURCES CONGO SARL</t>
  </si>
  <si>
    <t>RENZHEN INTERNATIONAL DEVELOPMENT INSTITUTE</t>
  </si>
  <si>
    <t>SABLE ET GRAVIER DE BAYA SARL</t>
  </si>
  <si>
    <t>SAF MINING SARL</t>
  </si>
  <si>
    <t>SANKURU MINING Sarl</t>
  </si>
  <si>
    <t>SASO TRANS SPRL</t>
  </si>
  <si>
    <t>SECAKAT</t>
  </si>
  <si>
    <t>SIMOBILE SARL</t>
  </si>
  <si>
    <t>SOCIETE DE CHARBONNAGE DE MAKALA SA</t>
  </si>
  <si>
    <t>SOCIETE INDUSTRIELLE MINING-INTERNATIONAL</t>
  </si>
  <si>
    <t>SOCIETE MBOMBA MINING SAS</t>
  </si>
  <si>
    <t>SOCIETE MINIERE DE GRANDS LACS Sarl</t>
  </si>
  <si>
    <t>SOCIETE MINIERE DE NDUBA Sarl</t>
  </si>
  <si>
    <t>SOCIETE MINIERE DU KONGO SARLU</t>
  </si>
  <si>
    <t>SOCIETE MINIERE ET AGRICOLE DU CONGO SARL</t>
  </si>
  <si>
    <t>SOCIETE MIT MERALS SARL</t>
  </si>
  <si>
    <t>SOCIETE MOBLIERE DE KOKETUA</t>
  </si>
  <si>
    <t>SOCIETE MULTI COMMERCIALE SARL</t>
  </si>
  <si>
    <t>SOCIETE NUMBI EXPLOITATION SARL</t>
  </si>
  <si>
    <t>SOCIETE SWITONE LTD</t>
  </si>
  <si>
    <t>SODIFOR SARL</t>
  </si>
  <si>
    <t>SOUTH AFRICA DEMOCRATIC REPUBLIC OF CONGO</t>
  </si>
  <si>
    <t>STONE MINING COMPANY</t>
  </si>
  <si>
    <t>SUPER KATANGA Sarl</t>
  </si>
  <si>
    <t>SWAKALA SAS</t>
  </si>
  <si>
    <t>SYCAMORE INVESTMENTS</t>
  </si>
  <si>
    <t>TANGANYIKA MINERALS SA</t>
  </si>
  <si>
    <t>TANGANYIKA UJENZI NA MAENDELEO Sarl</t>
  </si>
  <si>
    <t>THREE DS GROUP SPRL</t>
  </si>
  <si>
    <t>TLMC MINING S.A.U</t>
  </si>
  <si>
    <t>TODAY TOMORROW CONGO SARLU</t>
  </si>
  <si>
    <t>UKAY MINING Sarl</t>
  </si>
  <si>
    <t>ULTIMATES INDUSTRIALS SARL</t>
  </si>
  <si>
    <t>UMOJA MINING INTERNATIONAL SPRL</t>
  </si>
  <si>
    <t>VAGUE MINES SARLU</t>
  </si>
  <si>
    <t>Virgine MAMBIMBI MBUANGI (CARRIERE)</t>
  </si>
  <si>
    <t>WANDO MINING Sarl</t>
  </si>
  <si>
    <t>WANI SARL</t>
  </si>
  <si>
    <t>WENTONA PROPERTIES</t>
  </si>
  <si>
    <t>YELLOW WATER RESSOURCES</t>
  </si>
  <si>
    <t>CONGO MINERALS AND METALS</t>
  </si>
  <si>
    <t>MINING MINERALS CONTRACTING SERVICES SPRL</t>
  </si>
  <si>
    <t>AFRICA RESOURCES SARL</t>
  </si>
  <si>
    <t>AFRIQUE OR</t>
  </si>
  <si>
    <t>BLAZE METALS CONGO Sarl</t>
  </si>
  <si>
    <t>CONGO PROGRESS MINING S.A</t>
  </si>
  <si>
    <t>CONGO ROCHE</t>
  </si>
  <si>
    <t>IKULU LAMAJANA</t>
  </si>
  <si>
    <t>JAMAA MINING Sarl</t>
  </si>
  <si>
    <t>KATANGA MEGA MINING</t>
  </si>
  <si>
    <t>MANIEKE TSHITEMBO</t>
  </si>
  <si>
    <t>MASIALA MAKOSO CHARLOTTE</t>
  </si>
  <si>
    <t>MDDK</t>
  </si>
  <si>
    <t>SOCITE RENZO</t>
  </si>
  <si>
    <t>SPHINX MINING SARL</t>
  </si>
  <si>
    <t>STE AMIBOD IMPORT-EXPORT</t>
  </si>
  <si>
    <t>BETA MINING</t>
  </si>
  <si>
    <t>DFSA MINING COMPAGNY</t>
  </si>
  <si>
    <t>KATAMBA MINING</t>
  </si>
  <si>
    <t>HAIPU (PARTENAIRE SAKIMA)</t>
  </si>
  <si>
    <t>WALI (PARTENAIRE SAKIMA)</t>
  </si>
  <si>
    <t>KPMG RDC SA</t>
  </si>
  <si>
    <t>https://cami.cd/wp-content/uploads/2021/07/REGISTRE-DES-DROITS-MINIERS-ET-DE-CARRIERES-VALIDES_JUILLET2021.pdf</t>
  </si>
  <si>
    <t>Rapport ITIE 2020-2021 : Chapitre 3 Registres des droits miniers et pétroliers (Tableau n° 2 : Droits octroyés et droits valides en 2020 et 2021) et Chapitre 6 : Participation de l’Etat et des EP dans les industries extractives (2.6.9. Transactions des entreprises publiques Tableau n° 19 Cessions des droits)</t>
  </si>
  <si>
    <r>
      <t xml:space="preserve">PIB - industries extractives selon le </t>
    </r>
    <r>
      <rPr>
        <i/>
        <u/>
        <sz val="10.5"/>
        <rFont val="Franklin Gothic Book"/>
        <family val="2"/>
      </rPr>
      <t>SCN 2008</t>
    </r>
    <r>
      <rPr>
        <i/>
        <sz val="10.5"/>
        <rFont val="Franklin Gothic Book"/>
        <family val="2"/>
      </rPr>
      <t xml:space="preserve"> (valeur ajoutée brute)</t>
    </r>
  </si>
  <si>
    <t>Ce montant prend en compte le secteur minier et pétrolier</t>
  </si>
  <si>
    <t>N/A</t>
  </si>
  <si>
    <r>
      <t>Source :</t>
    </r>
    <r>
      <rPr>
        <i/>
        <sz val="10"/>
        <color rgb="FF0070C0"/>
        <rFont val="Arial"/>
        <family val="2"/>
      </rPr>
      <t xml:space="preserve"> BCC, Rapport annuel 2020, p.106</t>
    </r>
  </si>
  <si>
    <t>GÉCAMINES / 100%</t>
  </si>
  <si>
    <t>Entreprise/% Etat</t>
  </si>
  <si>
    <t>https://drive.google.com/file/d/1E103LEq4NpIDWVAvJvfD292a1G6vjf8i/view</t>
  </si>
  <si>
    <t>Certaines sont divulguées sur les sites étatiqes (CTCPM, CAMI, CTR…) et d'autres données sont publiées sur le site ITIE RDC</t>
  </si>
  <si>
    <t>OUI</t>
  </si>
  <si>
    <t>https://cami.cd/; https://ctcpm.cd/fr/#</t>
  </si>
  <si>
    <t>1982.74 CDF</t>
  </si>
  <si>
    <t>https://drive.google.com/file/d/1W6QPxcOpWJZHoXpN9ehb8ylf3ZErhP8X/view</t>
  </si>
  <si>
    <t>Journal officiel, https://cami.cd/</t>
  </si>
  <si>
    <t>Journal officiel, Code minier, Code des Impôts, Code des hydrocarbures, Code de doaune…</t>
  </si>
  <si>
    <t>Rapport ITIE 2020-2021, pages 38 à 44</t>
  </si>
  <si>
    <t>Rapport ITIE 2020-2021, pages 38 à 40</t>
  </si>
  <si>
    <t>Rapport ITIE 2020-2021, page 72</t>
  </si>
  <si>
    <t>Secteur minier : 92 octrois et 4 cessions des EP en 2020</t>
  </si>
  <si>
    <t>Rapport ITIE 2020-2021, pages 45 à 47</t>
  </si>
  <si>
    <t>Rapport ITIE 2020-2021, pages 52 à 54</t>
  </si>
  <si>
    <t>Rapport ITIE 2020-2021, pages 50 à 51</t>
  </si>
  <si>
    <t>https://resourcecontracts.org/countries/cd</t>
  </si>
  <si>
    <t>https://ctcpm.cd/fr/#</t>
  </si>
  <si>
    <t>https://e-hydro.hydrocarbures.gouv.cd/web/</t>
  </si>
  <si>
    <t>Rapport ITIE 2020-2021, pages 62 à 69</t>
  </si>
  <si>
    <t>https://www.gecamines.cd/rapports/EtatsFinanciers2021.html</t>
  </si>
  <si>
    <t>Rapport ITIE 2020-2021, page 78</t>
  </si>
  <si>
    <t>https://ctcpm.cd/fr/#
https://www.bcc.cd/bcc/publications-redirect/rapport_annuel</t>
  </si>
  <si>
    <t>Par contre, les produits ci-dessous ne sont pa repris dans le Tableau 5 (la liste des matières premères) :</t>
  </si>
  <si>
    <t>Dans le cadre de ce rapport, les produits suivants ne sont pas disponibles : Charbon, Argent, Pierre ponce, Plomb, Quartz.</t>
  </si>
  <si>
    <t>1. Cassitérite.  Production 2020 : 27.989.Tonnes</t>
  </si>
  <si>
    <t>3. Wolframite.  Production 2020 : 220 Tonnes</t>
  </si>
  <si>
    <t>2. Colombo-tantalite. Production 2020 : 1440 Tonnes</t>
  </si>
  <si>
    <t>Dans le cadre de ce rapport, les produits suivants ne sont pas disponibles : Gaz naturel, Argent.</t>
  </si>
  <si>
    <t>Par contre, le Colombo-tantalité, non repris dans le Tableau 5 (la liste des matières premères) a connu une production de 1440.50 tonnes.</t>
  </si>
  <si>
    <t>Rapport ITIE RDC 2020-2021. Voir Chapitre 9 (Deuxième partie)</t>
  </si>
  <si>
    <t>Rapport ITIE RDC 2020-2021. Voir Chapitre 1 (Deuxième partie)</t>
  </si>
  <si>
    <r>
      <t>0.61%</t>
    </r>
    <r>
      <rPr>
        <sz val="9"/>
        <color rgb="FF000000"/>
        <rFont val="Arial"/>
        <family val="2"/>
      </rPr>
      <t xml:space="preserve"> </t>
    </r>
  </si>
  <si>
    <t>Rapport ITIE RDC 2020-2021, page 70</t>
  </si>
  <si>
    <t>Rapport ITIE RDC 2020-2021, page 109</t>
  </si>
  <si>
    <t>Rapport ITIE RDC 2020-202, Pages 149 et 153</t>
  </si>
  <si>
    <t>Rapport ITIE RDC 2020-2021. Deuxième partie, Chapitre 9 : Evaluations de l’exhaustivité et de la fiabilité des données : 3.9.1. Evaluation de l’exhaustivité</t>
  </si>
  <si>
    <t>Rapport ITIE RDC 2020-2021. Deuxième partie, Chapitre 9 : Evaluations de l’exhaustivité et de la fiabilité des données : 3.9.2. Evaluation de la fiabilité</t>
  </si>
  <si>
    <t>Rapport ITIE RDC 2020-2021. Deuxième partie, Chapitre 9 : Evaluations de l’exhaustivité et de la fiabilité des données : 3.9.2. Evaluation de la fiabilité (3.9.2.1. Fiabilité des données financières, A. Fiabilité des données de l’Etat)</t>
  </si>
  <si>
    <t>Rapport ITIE RDC 2020-2021. Deuxième partie, Chapitre 9 : Evaluations de l’exhaustivité et de la fiabilité des données : 3.9.2. Evaluation de la fiabilité (3.9.2.1. Fiabilité des données financières, B. Fiabilité des données des Entreprises)</t>
  </si>
  <si>
    <t>Deuxième partie, Chapitre 2 : Vue d’ensemble des revenus générés par le secteur extractif, page 110.</t>
  </si>
  <si>
    <t xml:space="preserve">Ce montant comprend les recettes perçues pour leur propre compte par les Entreprises publiques et les autres entités de l'Etat. Il ne prend pas en compte le montant perçu par le Fonds miniers pour les générations futures qui a communiqué un montant agrégé qui s'élève à 246 944 931.50 USD,  recouvré sur la pariode de 2018 à 2022.
</t>
  </si>
  <si>
    <t>Le montant total est de 3 601 184 489.42 USD et comprend la part des recettes parvenue au budget national (3 021 231 017.17 USD), au budget des provinces (416 280 431.76 USD) et celui des ETD (163 673 040.49 USD).</t>
  </si>
  <si>
    <r>
      <t xml:space="preserve">Le gouvernement divulgue-t-il des informations publiquement disponibles relatives aux budgets et </t>
    </r>
    <r>
      <rPr>
        <sz val="10.5"/>
        <rFont val="Franklin Gothic Book"/>
        <family val="2"/>
      </rPr>
      <t xml:space="preserve">
</t>
    </r>
    <r>
      <rPr>
        <i/>
        <sz val="10.5"/>
        <rFont val="Franklin Gothic Book"/>
        <family val="2"/>
      </rPr>
      <t>aux dépenses ? - ajouter des lignes en cas de divulgations multiples</t>
    </r>
  </si>
  <si>
    <t>Rapport ITIE RDC 2020-2021 page 95</t>
  </si>
  <si>
    <t>Rapport ITIE RDC 2020-2021 page 96</t>
  </si>
  <si>
    <t>Ce montant prend en compte le secteur minier uniquement</t>
  </si>
  <si>
    <t>Rapport ITIE RDC 2020-2021 page 76</t>
  </si>
  <si>
    <t>https://ctcpm.cd/fr/#
https://www.bcc.cd/bcc/publications-redirect/rapport_annuel
Rapport ITIE RDC 2020-2021, pages 97 à 103</t>
  </si>
  <si>
    <t>Journal offciel, Code et Règlement miniers</t>
  </si>
  <si>
    <t>SECTEUR DE LUILU</t>
  </si>
  <si>
    <t>SECTEUR DE LUFUPA</t>
  </si>
  <si>
    <t>CHEFFERIE DE MUSEKA</t>
  </si>
  <si>
    <t>SECTEUR DE BABIRA</t>
  </si>
  <si>
    <t>SECTEUR DE BAKANO</t>
  </si>
  <si>
    <t>SECTEUR DE BITULE</t>
  </si>
  <si>
    <t>JIN_CHENG</t>
  </si>
  <si>
    <t>A1203459Z</t>
  </si>
  <si>
    <t>A1824861T</t>
  </si>
  <si>
    <t>A1613991B</t>
  </si>
  <si>
    <t>Revenus Provenant de la participation de l’État (1412E2)</t>
  </si>
  <si>
    <t>Avis de Mise en Recouvrement A</t>
  </si>
  <si>
    <t>Avis de Mise en Recouvrement B</t>
  </si>
  <si>
    <t>Pénalité SOKIMO</t>
  </si>
  <si>
    <t>Pénalités et Amendes Transactionnelles pour la DGDA</t>
  </si>
  <si>
    <t>Pénalités versées à la DGRAD (Sur les flux retenus dans le référentiel)</t>
  </si>
  <si>
    <t>Pénalités versées Trésor</t>
  </si>
  <si>
    <t>Autres Flux Payés</t>
  </si>
  <si>
    <t>Autres Paiements Significatifs</t>
  </si>
  <si>
    <t>Avance Contractuel</t>
  </si>
  <si>
    <t>Cession d'actifs</t>
  </si>
  <si>
    <t>Police des Mines et Hydrocarbures</t>
  </si>
  <si>
    <t>Taxe Concentrés</t>
  </si>
  <si>
    <t>Taxe pour exploitation des eaux naturelles et de surface</t>
  </si>
  <si>
    <t>Taxe sur la reconstruction</t>
  </si>
  <si>
    <t>Taxe Voirie et Drainage</t>
  </si>
  <si>
    <t>Droits et taxes à l'importation (Totale Quittance)</t>
  </si>
  <si>
    <t>Droits superficiaires annuels par carré : CAMI (50%)</t>
  </si>
  <si>
    <t>Droits superficiaires annuels par carré : Quote-part Trésor (50%)</t>
  </si>
  <si>
    <t>Pas-de-Porte (50%)/Bonus de transfert versé à l'Etat</t>
  </si>
  <si>
    <t>Pas-de-Porte versés aux Entreprises Publiques/Bonus de signature ou Transfert</t>
  </si>
  <si>
    <t>Taxe d’implantation</t>
  </si>
  <si>
    <t>Autorisation d'exportation des matières minérales à l'état brut</t>
  </si>
  <si>
    <t>AUTRES FLUX (TAG, FRAIS DE PESAGE, FRAIS ENFUTAGE, ETIQUETAGE, EETC.)</t>
  </si>
  <si>
    <t>Droits proportionnels pour approbation et enregistrement des actes administratifs</t>
  </si>
  <si>
    <t>Droits proportionnels sur augmentation du capital des sociétés</t>
  </si>
  <si>
    <t>Frais administratif de confidentialité</t>
  </si>
  <si>
    <t>Frais d'Analyses</t>
  </si>
  <si>
    <t>Frais de Certification</t>
  </si>
  <si>
    <t>Frais de Consultance</t>
  </si>
  <si>
    <t>Frais de dépôt du dossier de la demande</t>
  </si>
  <si>
    <t>Frais d'instruction</t>
  </si>
  <si>
    <t>Redevance annuelle pour entités de traitement et de transformation de toutes catégories et tailleries</t>
  </si>
  <si>
    <t>Redevance Suivi de change (Pyé à la BCC)</t>
  </si>
  <si>
    <t>Retenue Redeveance suivi de Change par les banques commerciales</t>
  </si>
  <si>
    <t>Suivi de l'exécution du PAR,PGE et Audit Environnemental</t>
  </si>
  <si>
    <t>Taxe 1% sur la valeur réévaluée par le CEEC revenant à la province</t>
  </si>
  <si>
    <t>Taxe rémunératoire</t>
  </si>
  <si>
    <t>Taxe rémunératoire annuelle</t>
  </si>
  <si>
    <t>Banque de données</t>
  </si>
  <si>
    <t>Contribution à l'effort pour l'exploration de la Cuvette Centrale</t>
  </si>
  <si>
    <t>Frais de formation des cadres congolais</t>
  </si>
  <si>
    <t>IBP sur Prestations des personnes non résidentes en RDC</t>
  </si>
  <si>
    <t>Impôt sur les bénéfices et Profits(ou Impôt Spécial Forfetaire)</t>
  </si>
  <si>
    <t>Impôts Professionnel sur les Rémunérations et Exceptionnel sur la Rémunération des Expatriés</t>
  </si>
  <si>
    <t>Impôt mobilier</t>
  </si>
  <si>
    <t>Impôt sur la superficie des concessions Minières et des hydrocarbures</t>
  </si>
  <si>
    <t>Loyers d'Amodiation et/ou rente mensuelle et Indemnisation pour perte des revenus escomptés à titre de contrat  d’amodiation</t>
  </si>
  <si>
    <t>Prestation des services</t>
  </si>
  <si>
    <t>Redevance minière : quote-part ETD (15%)</t>
  </si>
  <si>
    <t>Redevance Minière: Quote-part Province (25%)</t>
  </si>
  <si>
    <t>Redevance Minière: Quote-part Trésor (50%)</t>
  </si>
  <si>
    <t>Redevances minières: FOMIN (10%)</t>
  </si>
  <si>
    <t>Royalties : Quote-part Trésor (50%)</t>
  </si>
  <si>
    <t>Royalties versées aux Entreprises Publiques</t>
  </si>
  <si>
    <t>Marge distribuable(Profit-Oil Etat Puissance Publique)</t>
  </si>
  <si>
    <t>Redevance Superficiaire/Frais de passage</t>
  </si>
  <si>
    <t>Effort de contribution au budget de l'Etat</t>
  </si>
  <si>
    <t>Taxe de Déboisement</t>
  </si>
  <si>
    <t>Taxe de pollution</t>
  </si>
  <si>
    <t>Droits et Taxes A L'Exportation (Totale Quittance)</t>
  </si>
  <si>
    <t>Impôt sur le Véhicule (Vignette &amp; TCSR)</t>
  </si>
  <si>
    <t>Amend+F22:J50es, peines et dédits (143E)</t>
  </si>
  <si>
    <t>Paiement de type A</t>
  </si>
  <si>
    <t>Paiement de type B</t>
  </si>
  <si>
    <t>Redevances minières</t>
  </si>
  <si>
    <t>Société Immobilière du Congo</t>
  </si>
  <si>
    <t>Nous n'avons pas pris cnnaissance de a date exacte. Trouvez le détail dans l'URL</t>
  </si>
  <si>
    <t>Le périmètre consolidé sur 2020-2021 comprend 114 entreprises. 19 entreprises du périmètre consolidé n'ont pas déclaré dont 1 relève du périmètre 2020 et 18 du périmètre 2021.</t>
  </si>
  <si>
    <t>Les parties prenantes avaient convenu que "projet" égal entreprise. Elles avaient également convenu de classer les flux en deux catégories : flux déclarables par projet  et les flux déclarables par entreprise.</t>
  </si>
  <si>
    <t>SAMBA DIAGOLA</t>
  </si>
  <si>
    <t xml:space="preserve">Site CAMI uniquement pour les droits miniers. </t>
  </si>
  <si>
    <t>Rapport ITIE RDC 2020-2021, pages 87 à 90</t>
  </si>
  <si>
    <t>Les entreprises n'ont pas réalisé les   dépenses quasi-budgétaire.</t>
  </si>
  <si>
    <t xml:space="preserve">                                                                                                                                                                                                                                                                                                                                                                                                                                                                                                                                                                                                                                                                                                                                                                                                                                                                                                                                                                                                                                                                                                                                                                                                                                                                                                                                                                                                                                                                                                                                                                                                                                                                                                                                            )</t>
  </si>
  <si>
    <t>La devise des déclarations est en dollars américain pour certains et en CDF pour d’autres.</t>
  </si>
  <si>
    <t>57 ont effectivement déclaré et 8 n'ont effectué aucune déclaration.</t>
  </si>
  <si>
    <t>Documents disponibles au Journal officiel, mais ne sont pas consultable électroniquement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</si>
</sst>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 #,##0.00_ ;_ * \-#,##0.00_ ;_ * &quot;-&quot;??_ ;_ @_ "/>
    <numFmt numFmtId="165" formatCode="_ * #,##0.0000_ ;_ * \-#,##0.0000_ ;_ * &quot;-&quot;??_ ;_ @_ "/>
    <numFmt numFmtId="166" formatCode="yyyy\-mm\-dd"/>
    <numFmt numFmtId="167" formatCode="_ * #,##0_ ;_ * \-#,##0_ ;_ * &quot;-&quot;??_ ;_ @_ "/>
  </numFmts>
  <fonts count="90" x14ac:knownFonts="1">
    <font>
      <sz val="10.5"/>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i/>
      <sz val="12"/>
      <name val="Franklin Gothic Book"/>
      <family val="2"/>
    </font>
    <font>
      <sz val="12"/>
      <name val="Franklin Gothic Book"/>
      <family val="2"/>
    </font>
    <font>
      <b/>
      <sz val="12"/>
      <name val="Franklin Gothic Book"/>
      <family val="2"/>
    </font>
    <font>
      <u/>
      <sz val="12"/>
      <color rgb="FF0070C0"/>
      <name val="Franklin Gothic Book"/>
      <family val="2"/>
    </font>
    <font>
      <b/>
      <u/>
      <sz val="12"/>
      <name val="Franklin Gothic Book"/>
      <family val="2"/>
    </font>
    <font>
      <b/>
      <sz val="12"/>
      <color rgb="FF000000"/>
      <name val="Franklin Gothic Book"/>
      <family val="2"/>
    </font>
    <font>
      <u/>
      <sz val="12"/>
      <color rgb="FF0076AF"/>
      <name val="Franklin Gothic Book"/>
      <family val="2"/>
    </font>
    <font>
      <u/>
      <sz val="12"/>
      <color theme="10"/>
      <name val="Franklin Gothic Book"/>
      <family val="2"/>
    </font>
    <font>
      <b/>
      <u/>
      <sz val="12"/>
      <color theme="1"/>
      <name val="Franklin Gothic Book"/>
      <family val="2"/>
    </font>
    <font>
      <b/>
      <i/>
      <sz val="12"/>
      <color theme="1"/>
      <name val="Franklin Gothic Book"/>
      <family val="2"/>
    </font>
    <font>
      <b/>
      <i/>
      <u/>
      <sz val="12"/>
      <color theme="1"/>
      <name val="Franklin Gothic Book"/>
      <family val="2"/>
    </font>
    <font>
      <i/>
      <sz val="12"/>
      <color theme="1"/>
      <name val="Franklin Gothic Book"/>
      <family val="2"/>
    </font>
    <font>
      <i/>
      <u/>
      <sz val="12"/>
      <color theme="1"/>
      <name val="Franklin Gothic Book"/>
      <family val="2"/>
    </font>
    <font>
      <b/>
      <u/>
      <sz val="12"/>
      <color rgb="FF0070C0"/>
      <name val="Franklin Gothic Book"/>
      <family val="2"/>
    </font>
    <font>
      <b/>
      <u/>
      <sz val="12"/>
      <color theme="10"/>
      <name val="Franklin Gothic Book"/>
      <family val="2"/>
    </font>
    <font>
      <b/>
      <sz val="10"/>
      <color theme="1"/>
      <name val="Franklin Gothic Book"/>
      <family val="2"/>
    </font>
    <font>
      <b/>
      <sz val="10"/>
      <color rgb="FF0076AF"/>
      <name val="Franklin Gothic Book"/>
      <family val="2"/>
    </font>
    <font>
      <i/>
      <u/>
      <sz val="12"/>
      <color rgb="FF0076AF"/>
      <name val="Franklin Gothic Book"/>
      <family val="2"/>
    </font>
    <font>
      <i/>
      <sz val="12"/>
      <color theme="10"/>
      <name val="Franklin Gothic Book"/>
      <family val="2"/>
    </font>
    <font>
      <u/>
      <sz val="10.5"/>
      <color theme="10"/>
      <name val="Franklin Gothic Book"/>
      <family val="2"/>
    </font>
    <font>
      <b/>
      <i/>
      <sz val="12"/>
      <color rgb="FF000000"/>
      <name val="Franklin Gothic Book"/>
      <family val="2"/>
    </font>
    <font>
      <b/>
      <i/>
      <u/>
      <sz val="16"/>
      <color theme="1"/>
      <name val="Franklin Gothic Book"/>
      <family val="2"/>
    </font>
    <font>
      <b/>
      <i/>
      <sz val="12"/>
      <name val="Franklin Gothic Book"/>
      <family val="2"/>
    </font>
    <font>
      <i/>
      <u/>
      <sz val="12"/>
      <color theme="10"/>
      <name val="Franklin Gothic Book"/>
      <family val="2"/>
    </font>
    <font>
      <b/>
      <i/>
      <u/>
      <sz val="12"/>
      <color theme="10"/>
      <name val="Franklin Gothic Book"/>
      <family val="2"/>
    </font>
    <font>
      <i/>
      <u/>
      <sz val="12"/>
      <color rgb="FF000000"/>
      <name val="Franklin Gothic Book"/>
      <family val="2"/>
    </font>
    <font>
      <b/>
      <i/>
      <u/>
      <sz val="12"/>
      <color rgb="FF000000"/>
      <name val="Franklin Gothic Book"/>
      <family val="2"/>
    </font>
    <font>
      <sz val="10.5"/>
      <color theme="1"/>
      <name val="Franklin Gothic Book"/>
      <family val="2"/>
    </font>
    <font>
      <i/>
      <sz val="10.5"/>
      <color theme="1"/>
      <name val="Franklin Gothic Book"/>
      <family val="2"/>
    </font>
    <font>
      <i/>
      <sz val="12"/>
      <color rgb="FF0070C0"/>
      <name val="Franklin Gothic Book"/>
      <family val="2"/>
    </font>
    <font>
      <b/>
      <sz val="10.5"/>
      <name val="Franklin Gothic Book"/>
      <family val="2"/>
    </font>
    <font>
      <b/>
      <sz val="14"/>
      <color rgb="FF000000"/>
      <name val="Franklin Gothic Book"/>
      <family val="2"/>
    </font>
    <font>
      <sz val="14"/>
      <color theme="1"/>
      <name val="Franklin Gothic Book"/>
      <family val="2"/>
    </font>
    <font>
      <b/>
      <sz val="14"/>
      <color theme="1"/>
      <name val="Franklin Gothic Book"/>
      <family val="2"/>
    </font>
    <font>
      <b/>
      <u/>
      <sz val="10.5"/>
      <color theme="10"/>
      <name val="Franklin Gothic Book"/>
      <family val="2"/>
    </font>
    <font>
      <i/>
      <sz val="10.5"/>
      <color rgb="FF000000"/>
      <name val="Franklin Gothic Book"/>
      <family val="2"/>
    </font>
    <font>
      <sz val="10.5"/>
      <color rgb="FF000000"/>
      <name val="Franklin Gothic Book"/>
      <family val="2"/>
    </font>
    <font>
      <sz val="10.5"/>
      <name val="Franklin Gothic Book"/>
      <family val="2"/>
    </font>
    <font>
      <i/>
      <sz val="10.5"/>
      <name val="Franklin Gothic Book"/>
      <family val="2"/>
    </font>
    <font>
      <i/>
      <u/>
      <sz val="10.5"/>
      <color rgb="FF0076AF"/>
      <name val="Franklin Gothic Book"/>
      <family val="2"/>
    </font>
    <font>
      <b/>
      <sz val="14"/>
      <color rgb="FF0076AF"/>
      <name val="Franklin Gothic Book"/>
      <family val="2"/>
    </font>
    <font>
      <b/>
      <sz val="12"/>
      <color theme="0"/>
      <name val="Franklin Gothic Book"/>
      <family val="2"/>
    </font>
    <font>
      <b/>
      <sz val="12"/>
      <color theme="1"/>
      <name val="Franklin Gothic Book"/>
      <family val="2"/>
    </font>
    <font>
      <i/>
      <u/>
      <sz val="12"/>
      <name val="Franklin Gothic Book"/>
      <family val="2"/>
    </font>
    <font>
      <b/>
      <sz val="18"/>
      <color theme="1"/>
      <name val="Franklin Gothic Book"/>
      <family val="2"/>
    </font>
    <font>
      <b/>
      <sz val="10.5"/>
      <color theme="1"/>
      <name val="Franklin Gothic Book"/>
      <family val="2"/>
    </font>
    <font>
      <i/>
      <u/>
      <sz val="10.5"/>
      <color theme="10"/>
      <name val="Franklin Gothic Book"/>
      <family val="2"/>
    </font>
    <font>
      <i/>
      <sz val="10.5"/>
      <color rgb="FF7F7F7F"/>
      <name val="Franklin Gothic Book"/>
      <family val="2"/>
    </font>
    <font>
      <b/>
      <i/>
      <u/>
      <sz val="10.5"/>
      <color theme="1"/>
      <name val="Franklin Gothic Book"/>
      <family val="2"/>
    </font>
    <font>
      <u/>
      <sz val="10.5"/>
      <color rgb="FF0076AF"/>
      <name val="Franklin Gothic Book"/>
      <family val="2"/>
    </font>
    <font>
      <sz val="10.5"/>
      <color theme="10"/>
      <name val="Franklin Gothic Book"/>
      <family val="2"/>
    </font>
    <font>
      <b/>
      <sz val="10.5"/>
      <color theme="10"/>
      <name val="Franklin Gothic Book"/>
      <family val="2"/>
    </font>
    <font>
      <b/>
      <sz val="16"/>
      <color theme="1"/>
      <name val="Franklin Gothic Book"/>
      <family val="2"/>
    </font>
    <font>
      <sz val="11"/>
      <color theme="1"/>
      <name val="Franklin Gothic Book"/>
      <family val="2"/>
    </font>
    <font>
      <i/>
      <sz val="11"/>
      <color rgb="FF000000"/>
      <name val="Franklin Gothic Book"/>
      <family val="2"/>
    </font>
    <font>
      <b/>
      <u/>
      <sz val="10.5"/>
      <name val="Franklin Gothic Book"/>
      <family val="2"/>
    </font>
    <font>
      <i/>
      <u/>
      <sz val="10.5"/>
      <name val="Franklin Gothic Book"/>
      <family val="2"/>
    </font>
    <font>
      <b/>
      <u/>
      <sz val="12"/>
      <color theme="4"/>
      <name val="Franklin Gothic Book"/>
      <family val="2"/>
    </font>
    <font>
      <sz val="10"/>
      <color theme="1"/>
      <name val="Arial"/>
      <family val="2"/>
    </font>
    <font>
      <sz val="9"/>
      <color rgb="FF000000"/>
      <name val="Arial"/>
      <family val="2"/>
    </font>
    <font>
      <sz val="10.5"/>
      <color rgb="FFFF0000"/>
      <name val="Franklin Gothic Book"/>
      <family val="2"/>
    </font>
    <font>
      <sz val="12"/>
      <color rgb="FFFF0000"/>
      <name val="Franklin Gothic Book"/>
      <family val="2"/>
    </font>
    <font>
      <sz val="10"/>
      <color indexed="8"/>
      <name val="Arial"/>
      <family val="2"/>
    </font>
    <font>
      <i/>
      <sz val="12"/>
      <color rgb="FFFF0000"/>
      <name val="Franklin Gothic Book"/>
      <family val="2"/>
    </font>
    <font>
      <i/>
      <sz val="11"/>
      <name val="Franklin Gothic Book"/>
      <family val="2"/>
    </font>
    <font>
      <b/>
      <i/>
      <sz val="10"/>
      <color rgb="FF0070C0"/>
      <name val="Arial"/>
      <family val="2"/>
    </font>
    <font>
      <i/>
      <sz val="10"/>
      <color rgb="FF0070C0"/>
      <name val="Arial"/>
      <family val="2"/>
    </font>
    <font>
      <b/>
      <i/>
      <sz val="10.5"/>
      <color theme="0"/>
      <name val="Franklin Gothic Book"/>
      <family val="2"/>
    </font>
    <font>
      <b/>
      <sz val="10.5"/>
      <color rgb="FFC00000"/>
      <name val="Franklin Gothic Book"/>
      <family val="2"/>
    </font>
    <font>
      <sz val="10.5"/>
      <color rgb="FFC00000"/>
      <name val="Franklin Gothic Book"/>
      <family val="2"/>
    </font>
    <font>
      <sz val="9.5"/>
      <color rgb="FF000000"/>
      <name val="Arial"/>
      <family val="2"/>
    </font>
    <font>
      <sz val="10"/>
      <color indexed="8"/>
      <name val="Franklin Gothic Book"/>
      <family val="2"/>
    </font>
    <font>
      <b/>
      <sz val="10"/>
      <color indexed="8"/>
      <name val="Arial"/>
      <family val="2"/>
    </font>
    <font>
      <b/>
      <sz val="12"/>
      <color rgb="FFFF0000"/>
      <name val="Franklin Gothic Book"/>
      <family val="2"/>
    </font>
    <font>
      <sz val="12"/>
      <color indexed="8"/>
      <name val="Franklin Gothic Book"/>
      <family val="2"/>
    </font>
    <font>
      <u/>
      <sz val="12"/>
      <name val="Franklin Gothic Book"/>
      <family val="2"/>
    </font>
  </fonts>
  <fills count="13">
    <fill>
      <patternFill patternType="none"/>
    </fill>
    <fill>
      <patternFill patternType="gray125"/>
    </fill>
    <fill>
      <patternFill patternType="solid">
        <fgColor theme="0" tint="-0.14999847407452621"/>
        <bgColor indexed="64"/>
      </patternFill>
    </fill>
    <fill>
      <patternFill patternType="solid">
        <fgColor theme="4"/>
        <bgColor theme="4"/>
      </patternFill>
    </fill>
    <fill>
      <patternFill patternType="solid">
        <fgColor rgb="FFF2F2F2"/>
        <bgColor indexed="64"/>
      </patternFill>
    </fill>
    <fill>
      <patternFill patternType="solid">
        <fgColor rgb="FFD9D9D9"/>
        <bgColor indexed="64"/>
      </patternFill>
    </fill>
    <fill>
      <patternFill patternType="solid">
        <fgColor theme="4" tint="0.79998168889431442"/>
        <bgColor indexed="64"/>
      </patternFill>
    </fill>
    <fill>
      <patternFill patternType="solid">
        <fgColor theme="0"/>
        <bgColor indexed="64"/>
      </patternFill>
    </fill>
    <fill>
      <patternFill patternType="solid">
        <fgColor rgb="FFF6A70A"/>
        <bgColor indexed="64"/>
      </patternFill>
    </fill>
    <fill>
      <patternFill patternType="solid">
        <fgColor rgb="FF165B89"/>
        <bgColor indexed="64"/>
      </patternFill>
    </fill>
    <fill>
      <patternFill patternType="solid">
        <fgColor rgb="FFF2F2F2"/>
        <bgColor theme="4" tint="0.79998168889431442"/>
      </patternFill>
    </fill>
    <fill>
      <patternFill patternType="solid">
        <fgColor theme="2"/>
        <bgColor indexed="64"/>
      </patternFill>
    </fill>
    <fill>
      <patternFill patternType="solid">
        <fgColor rgb="FF002060"/>
        <bgColor indexed="64"/>
      </patternFill>
    </fill>
  </fills>
  <borders count="53">
    <border>
      <left/>
      <right/>
      <top/>
      <bottom/>
      <diagonal/>
    </border>
    <border>
      <left/>
      <right/>
      <top style="thin">
        <color indexed="64"/>
      </top>
      <bottom/>
      <diagonal/>
    </border>
    <border>
      <left/>
      <right/>
      <top/>
      <bottom style="medium">
        <color indexed="64"/>
      </bottom>
      <diagonal/>
    </border>
    <border>
      <left/>
      <right/>
      <top/>
      <bottom style="medium">
        <color rgb="FF0076AF"/>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indexed="64"/>
      </top>
      <bottom style="double">
        <color indexed="64"/>
      </bottom>
      <diagonal/>
    </border>
    <border>
      <left/>
      <right/>
      <top style="medium">
        <color rgb="FF0076AF"/>
      </top>
      <bottom/>
      <diagonal/>
    </border>
    <border>
      <left/>
      <right/>
      <top/>
      <bottom style="thin">
        <color indexed="64"/>
      </bottom>
      <diagonal/>
    </border>
    <border>
      <left/>
      <right/>
      <top/>
      <bottom style="medium">
        <color theme="0"/>
      </bottom>
      <diagonal/>
    </border>
    <border>
      <left/>
      <right/>
      <top style="medium">
        <color theme="0"/>
      </top>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indexed="64"/>
      </top>
      <bottom style="medium">
        <color rgb="FF188FBB"/>
      </bottom>
      <diagonal/>
    </border>
    <border>
      <left style="medium">
        <color indexed="64"/>
      </left>
      <right/>
      <top/>
      <bottom/>
      <diagonal/>
    </border>
    <border>
      <left/>
      <right/>
      <top/>
      <bottom style="thin">
        <color rgb="FF188FB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bottom style="thin">
        <color theme="0" tint="-0.34998626667073579"/>
      </bottom>
      <diagonal/>
    </border>
    <border>
      <left style="thin">
        <color indexed="22"/>
      </left>
      <right style="thin">
        <color indexed="22"/>
      </right>
      <top style="thin">
        <color indexed="22"/>
      </top>
      <bottom style="thin">
        <color indexed="22"/>
      </bottom>
      <diagonal/>
    </border>
    <border>
      <left style="medium">
        <color rgb="FFBDD6EE"/>
      </left>
      <right style="medium">
        <color rgb="FFBDD6EE"/>
      </right>
      <top/>
      <bottom style="medium">
        <color rgb="FFBDD6EE"/>
      </bottom>
      <diagonal/>
    </border>
    <border>
      <left/>
      <right style="medium">
        <color rgb="FFD9D9D9"/>
      </right>
      <top/>
      <bottom style="medium">
        <color rgb="FFD9D9D9"/>
      </bottom>
      <diagonal/>
    </border>
    <border>
      <left style="thin">
        <color indexed="22"/>
      </left>
      <right style="thin">
        <color indexed="22"/>
      </right>
      <top style="thin">
        <color indexed="22"/>
      </top>
      <bottom/>
      <diagonal/>
    </border>
  </borders>
  <cellStyleXfs count="10">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5" fillId="0" borderId="0"/>
    <xf numFmtId="0" fontId="6" fillId="0" borderId="0" applyNumberForma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xf numFmtId="0" fontId="76" fillId="0" borderId="0"/>
    <xf numFmtId="0" fontId="76" fillId="0" borderId="0"/>
    <xf numFmtId="0" fontId="76" fillId="0" borderId="0"/>
  </cellStyleXfs>
  <cellXfs count="466">
    <xf numFmtId="0" fontId="0" fillId="0" borderId="0" xfId="0"/>
    <xf numFmtId="0" fontId="0" fillId="0" borderId="8" xfId="0" applyBorder="1"/>
    <xf numFmtId="0" fontId="0" fillId="0" borderId="9" xfId="0" applyBorder="1"/>
    <xf numFmtId="0" fontId="0" fillId="0" borderId="0" xfId="0" applyAlignment="1">
      <alignment wrapText="1"/>
    </xf>
    <xf numFmtId="0" fontId="2" fillId="3" borderId="15" xfId="0" applyFont="1" applyFill="1" applyBorder="1" applyAlignment="1">
      <alignment wrapText="1"/>
    </xf>
    <xf numFmtId="0" fontId="3" fillId="0" borderId="0" xfId="0" applyFont="1" applyAlignment="1">
      <alignment wrapText="1"/>
    </xf>
    <xf numFmtId="49" fontId="7" fillId="0" borderId="0" xfId="0" applyNumberFormat="1" applyFont="1" applyAlignment="1">
      <alignment horizontal="left" wrapText="1"/>
    </xf>
    <xf numFmtId="0" fontId="9" fillId="0" borderId="0" xfId="0" quotePrefix="1" applyFont="1" applyAlignment="1">
      <alignment wrapText="1"/>
    </xf>
    <xf numFmtId="49" fontId="0" fillId="0" borderId="0" xfId="0" applyNumberFormat="1" applyAlignment="1">
      <alignment wrapText="1"/>
    </xf>
    <xf numFmtId="0" fontId="2" fillId="3" borderId="16" xfId="0" applyFont="1" applyFill="1" applyBorder="1" applyAlignment="1">
      <alignment wrapText="1"/>
    </xf>
    <xf numFmtId="0" fontId="0" fillId="0" borderId="8" xfId="0" applyBorder="1" applyAlignment="1">
      <alignment wrapText="1"/>
    </xf>
    <xf numFmtId="0" fontId="0" fillId="0" borderId="9" xfId="0" applyBorder="1" applyAlignment="1">
      <alignment wrapText="1"/>
    </xf>
    <xf numFmtId="0" fontId="10" fillId="0" borderId="0" xfId="3" applyFont="1" applyAlignment="1">
      <alignment horizontal="left" vertical="center"/>
    </xf>
    <xf numFmtId="0" fontId="10" fillId="0" borderId="0" xfId="3" applyFont="1" applyAlignment="1">
      <alignment horizontal="right" vertical="center"/>
    </xf>
    <xf numFmtId="0" fontId="11" fillId="2" borderId="0" xfId="3" applyFont="1" applyFill="1" applyAlignment="1">
      <alignment horizontal="left" vertical="center"/>
    </xf>
    <xf numFmtId="0" fontId="12" fillId="2" borderId="0" xfId="3" applyFont="1" applyFill="1" applyAlignment="1">
      <alignment horizontal="left" vertical="center"/>
    </xf>
    <xf numFmtId="0" fontId="10" fillId="2" borderId="0" xfId="3" applyFont="1" applyFill="1" applyAlignment="1">
      <alignment horizontal="left" vertical="center"/>
    </xf>
    <xf numFmtId="0" fontId="13" fillId="2" borderId="0" xfId="3" applyFont="1" applyFill="1" applyAlignment="1">
      <alignment vertical="center"/>
    </xf>
    <xf numFmtId="0" fontId="10" fillId="2" borderId="0" xfId="3" applyFont="1" applyFill="1" applyAlignment="1">
      <alignment vertical="center"/>
    </xf>
    <xf numFmtId="0" fontId="14" fillId="2" borderId="0" xfId="3" applyFont="1" applyFill="1" applyAlignment="1">
      <alignment vertical="center"/>
    </xf>
    <xf numFmtId="0" fontId="11" fillId="2" borderId="0" xfId="3" applyFont="1" applyFill="1" applyAlignment="1">
      <alignment vertical="center"/>
    </xf>
    <xf numFmtId="0" fontId="15" fillId="5" borderId="0" xfId="3" applyFont="1" applyFill="1" applyAlignment="1">
      <alignment horizontal="left" vertical="center"/>
    </xf>
    <xf numFmtId="0" fontId="11" fillId="2" borderId="0" xfId="3" applyFont="1" applyFill="1" applyAlignment="1">
      <alignment horizontal="left" vertical="center" wrapText="1" indent="2"/>
    </xf>
    <xf numFmtId="0" fontId="16" fillId="5" borderId="0" xfId="3" applyFont="1" applyFill="1" applyAlignment="1">
      <alignment vertical="center"/>
    </xf>
    <xf numFmtId="0" fontId="11" fillId="2" borderId="0" xfId="3" applyFont="1" applyFill="1" applyAlignment="1">
      <alignment vertical="center" wrapText="1"/>
    </xf>
    <xf numFmtId="0" fontId="15" fillId="5" borderId="0" xfId="3" applyFont="1" applyFill="1" applyAlignment="1">
      <alignment vertical="center"/>
    </xf>
    <xf numFmtId="0" fontId="16" fillId="2" borderId="0" xfId="3" applyFont="1" applyFill="1" applyAlignment="1">
      <alignment vertical="center"/>
    </xf>
    <xf numFmtId="0" fontId="15" fillId="2" borderId="0" xfId="3" applyFont="1" applyFill="1" applyAlignment="1">
      <alignment vertical="center"/>
    </xf>
    <xf numFmtId="0" fontId="12" fillId="2" borderId="0" xfId="3" applyFont="1" applyFill="1" applyAlignment="1">
      <alignment vertical="center"/>
    </xf>
    <xf numFmtId="0" fontId="18" fillId="5" borderId="0" xfId="3" applyFont="1" applyFill="1" applyAlignment="1">
      <alignment vertical="center"/>
    </xf>
    <xf numFmtId="0" fontId="19" fillId="2" borderId="0" xfId="3" applyFont="1" applyFill="1" applyAlignment="1">
      <alignment vertical="center"/>
    </xf>
    <xf numFmtId="0" fontId="15" fillId="5" borderId="0" xfId="3" applyFont="1" applyFill="1" applyAlignment="1">
      <alignment horizontal="left" vertical="center" indent="2"/>
    </xf>
    <xf numFmtId="0" fontId="20" fillId="2" borderId="0" xfId="2" applyFont="1" applyFill="1" applyBorder="1" applyAlignment="1"/>
    <xf numFmtId="0" fontId="10" fillId="7" borderId="0" xfId="3" applyFont="1" applyFill="1" applyAlignment="1">
      <alignment horizontal="left" vertical="center"/>
    </xf>
    <xf numFmtId="0" fontId="12" fillId="7" borderId="0" xfId="3" applyFont="1" applyFill="1" applyAlignment="1">
      <alignment vertical="center"/>
    </xf>
    <xf numFmtId="0" fontId="21" fillId="7" borderId="0" xfId="2" applyFont="1" applyFill="1" applyBorder="1" applyAlignment="1"/>
    <xf numFmtId="0" fontId="10" fillId="0" borderId="0" xfId="3" applyFont="1" applyAlignment="1">
      <alignment horizontal="left" vertical="center" wrapText="1"/>
    </xf>
    <xf numFmtId="0" fontId="18" fillId="6" borderId="38" xfId="3" applyFont="1" applyFill="1" applyBorder="1" applyAlignment="1">
      <alignment horizontal="left" vertical="center" wrapText="1"/>
    </xf>
    <xf numFmtId="0" fontId="18" fillId="0" borderId="38" xfId="3" applyFont="1" applyBorder="1" applyAlignment="1">
      <alignment horizontal="left" vertical="center" wrapText="1"/>
    </xf>
    <xf numFmtId="0" fontId="22" fillId="7" borderId="0" xfId="3" applyFont="1" applyFill="1" applyAlignment="1">
      <alignment horizontal="left" vertical="center"/>
    </xf>
    <xf numFmtId="0" fontId="21" fillId="2" borderId="0" xfId="4" applyFont="1" applyFill="1" applyBorder="1" applyAlignment="1"/>
    <xf numFmtId="0" fontId="12" fillId="0" borderId="0" xfId="3" applyFont="1" applyAlignment="1">
      <alignment vertical="center"/>
    </xf>
    <xf numFmtId="0" fontId="21" fillId="0" borderId="0" xfId="4" applyFont="1" applyFill="1" applyBorder="1" applyAlignment="1"/>
    <xf numFmtId="0" fontId="23" fillId="4" borderId="27" xfId="3" applyFont="1" applyFill="1" applyBorder="1" applyAlignment="1">
      <alignment vertical="center" wrapText="1"/>
    </xf>
    <xf numFmtId="0" fontId="25" fillId="0" borderId="0" xfId="3" applyFont="1" applyAlignment="1">
      <alignment vertical="center" wrapText="1"/>
    </xf>
    <xf numFmtId="0" fontId="23" fillId="4" borderId="30" xfId="3" applyFont="1" applyFill="1" applyBorder="1" applyAlignment="1">
      <alignment vertical="center" wrapText="1"/>
    </xf>
    <xf numFmtId="0" fontId="25" fillId="4" borderId="1" xfId="3" applyFont="1" applyFill="1" applyBorder="1" applyAlignment="1">
      <alignment vertical="center" wrapText="1"/>
    </xf>
    <xf numFmtId="0" fontId="25" fillId="4" borderId="31" xfId="3" applyFont="1" applyFill="1" applyBorder="1" applyAlignment="1">
      <alignment vertical="center" wrapText="1"/>
    </xf>
    <xf numFmtId="0" fontId="25" fillId="4" borderId="28" xfId="3" applyFont="1" applyFill="1" applyBorder="1" applyAlignment="1">
      <alignment vertical="center" wrapText="1"/>
    </xf>
    <xf numFmtId="0" fontId="25" fillId="4" borderId="34" xfId="3" applyFont="1" applyFill="1" applyBorder="1" applyAlignment="1">
      <alignment vertical="center" wrapText="1"/>
    </xf>
    <xf numFmtId="0" fontId="25" fillId="4" borderId="0" xfId="3" applyFont="1" applyFill="1" applyAlignment="1">
      <alignment vertical="center" wrapText="1"/>
    </xf>
    <xf numFmtId="0" fontId="25" fillId="4" borderId="35" xfId="3" applyFont="1" applyFill="1" applyBorder="1" applyAlignment="1">
      <alignment vertical="center" wrapText="1"/>
    </xf>
    <xf numFmtId="0" fontId="26" fillId="4" borderId="29" xfId="3" applyFont="1" applyFill="1" applyBorder="1" applyAlignment="1">
      <alignment vertical="center" wrapText="1"/>
    </xf>
    <xf numFmtId="0" fontId="25" fillId="4" borderId="33" xfId="3" applyFont="1" applyFill="1" applyBorder="1" applyAlignment="1">
      <alignment vertical="center" wrapText="1"/>
    </xf>
    <xf numFmtId="0" fontId="12" fillId="0" borderId="3" xfId="3" applyFont="1" applyBorder="1" applyAlignment="1">
      <alignment vertical="center"/>
    </xf>
    <xf numFmtId="0" fontId="10" fillId="0" borderId="3" xfId="3" applyFont="1" applyBorder="1" applyAlignment="1">
      <alignment horizontal="left" vertical="center"/>
    </xf>
    <xf numFmtId="0" fontId="25" fillId="0" borderId="0" xfId="3" applyFont="1" applyAlignment="1">
      <alignment horizontal="left" vertical="center"/>
    </xf>
    <xf numFmtId="0" fontId="12" fillId="0" borderId="0" xfId="3" applyFont="1" applyAlignment="1">
      <alignment horizontal="left" vertical="center" indent="2"/>
    </xf>
    <xf numFmtId="0" fontId="11" fillId="0" borderId="0" xfId="3" applyFont="1" applyAlignment="1">
      <alignment vertical="center"/>
    </xf>
    <xf numFmtId="0" fontId="19" fillId="0" borderId="0" xfId="3" applyFont="1" applyAlignment="1">
      <alignment vertical="center"/>
    </xf>
    <xf numFmtId="0" fontId="11" fillId="0" borderId="0" xfId="3" applyFont="1" applyAlignment="1">
      <alignment horizontal="left" vertical="center"/>
    </xf>
    <xf numFmtId="0" fontId="11" fillId="0" borderId="0" xfId="3" applyFont="1" applyAlignment="1">
      <alignment horizontal="left" vertical="center" indent="2"/>
    </xf>
    <xf numFmtId="166" fontId="11" fillId="0" borderId="0" xfId="3" applyNumberFormat="1" applyFont="1" applyAlignment="1">
      <alignment vertical="center"/>
    </xf>
    <xf numFmtId="0" fontId="11" fillId="0" borderId="0" xfId="3" applyFont="1" applyAlignment="1">
      <alignment horizontal="left" vertical="center" wrapText="1" indent="2"/>
    </xf>
    <xf numFmtId="0" fontId="31" fillId="0" borderId="0" xfId="3" applyFont="1" applyAlignment="1">
      <alignment vertical="center"/>
    </xf>
    <xf numFmtId="0" fontId="11" fillId="0" borderId="0" xfId="3" applyFont="1" applyAlignment="1">
      <alignment horizontal="left" vertical="center" indent="4"/>
    </xf>
    <xf numFmtId="0" fontId="11" fillId="0" borderId="0" xfId="3" applyFont="1" applyAlignment="1">
      <alignment horizontal="left" vertical="center" indent="6"/>
    </xf>
    <xf numFmtId="0" fontId="32" fillId="0" borderId="0" xfId="2" applyFont="1" applyFill="1" applyBorder="1" applyAlignment="1">
      <alignment horizontal="left" vertical="center" indent="2"/>
    </xf>
    <xf numFmtId="165" fontId="11" fillId="0" borderId="0" xfId="1" applyNumberFormat="1" applyFont="1" applyFill="1" applyBorder="1" applyAlignment="1">
      <alignment vertical="center"/>
    </xf>
    <xf numFmtId="0" fontId="33" fillId="0" borderId="0" xfId="2" applyFont="1" applyFill="1" applyBorder="1" applyAlignment="1">
      <alignment horizontal="left" vertical="center" wrapText="1"/>
    </xf>
    <xf numFmtId="0" fontId="23" fillId="0" borderId="0" xfId="3" applyFont="1" applyAlignment="1">
      <alignment horizontal="left" vertical="center"/>
    </xf>
    <xf numFmtId="0" fontId="34" fillId="0" borderId="0" xfId="3" applyFont="1" applyAlignment="1">
      <alignment vertical="center"/>
    </xf>
    <xf numFmtId="10" fontId="11" fillId="0" borderId="0" xfId="3" applyNumberFormat="1" applyFont="1" applyAlignment="1">
      <alignment horizontal="left" vertical="center"/>
    </xf>
    <xf numFmtId="0" fontId="35" fillId="5" borderId="0" xfId="3" applyFont="1" applyFill="1" applyAlignment="1">
      <alignment horizontal="left" vertical="center"/>
    </xf>
    <xf numFmtId="0" fontId="10" fillId="5" borderId="0" xfId="3" applyFont="1" applyFill="1" applyAlignment="1">
      <alignment horizontal="left" vertical="center"/>
    </xf>
    <xf numFmtId="0" fontId="25" fillId="5" borderId="0" xfId="3" applyFont="1" applyFill="1" applyAlignment="1">
      <alignment vertical="center" wrapText="1"/>
    </xf>
    <xf numFmtId="0" fontId="37" fillId="2" borderId="0" xfId="2" applyFont="1" applyFill="1"/>
    <xf numFmtId="0" fontId="37" fillId="0" borderId="0" xfId="2" applyFont="1" applyFill="1"/>
    <xf numFmtId="0" fontId="22" fillId="0" borderId="0" xfId="3" applyFont="1" applyAlignment="1">
      <alignment horizontal="left" vertical="center"/>
    </xf>
    <xf numFmtId="0" fontId="18" fillId="0" borderId="38" xfId="3" applyFont="1" applyBorder="1" applyAlignment="1">
      <alignment horizontal="left" vertical="center"/>
    </xf>
    <xf numFmtId="0" fontId="10" fillId="0" borderId="0" xfId="3" quotePrefix="1" applyFont="1" applyAlignment="1">
      <alignment horizontal="left" vertical="center"/>
    </xf>
    <xf numFmtId="0" fontId="13" fillId="0" borderId="2" xfId="3" applyFont="1" applyBorder="1" applyAlignment="1" applyProtection="1">
      <alignment vertical="center"/>
      <protection locked="0"/>
    </xf>
    <xf numFmtId="0" fontId="10" fillId="0" borderId="2" xfId="3" applyFont="1" applyBorder="1" applyAlignment="1">
      <alignment horizontal="left" vertical="center"/>
    </xf>
    <xf numFmtId="0" fontId="10" fillId="0" borderId="2" xfId="3" applyFont="1" applyBorder="1" applyAlignment="1">
      <alignment vertical="center"/>
    </xf>
    <xf numFmtId="0" fontId="26" fillId="0" borderId="0" xfId="3" applyFont="1" applyAlignment="1">
      <alignment horizontal="left" vertical="center"/>
    </xf>
    <xf numFmtId="0" fontId="39" fillId="0" borderId="2" xfId="3" applyFont="1" applyBorder="1" applyAlignment="1" applyProtection="1">
      <alignment horizontal="left" vertical="center"/>
      <protection locked="0"/>
    </xf>
    <xf numFmtId="0" fontId="26" fillId="0" borderId="2" xfId="3" applyFont="1" applyBorder="1" applyAlignment="1">
      <alignment horizontal="left" vertical="center"/>
    </xf>
    <xf numFmtId="0" fontId="40" fillId="0" borderId="2" xfId="3" applyFont="1" applyBorder="1" applyAlignment="1">
      <alignment horizontal="left" vertical="center"/>
    </xf>
    <xf numFmtId="0" fontId="24" fillId="0" borderId="2" xfId="3" applyFont="1" applyBorder="1" applyAlignment="1">
      <alignment horizontal="left" vertical="center"/>
    </xf>
    <xf numFmtId="0" fontId="19" fillId="0" borderId="5" xfId="3" applyFont="1" applyBorder="1" applyAlignment="1">
      <alignment vertical="center"/>
    </xf>
    <xf numFmtId="0" fontId="19" fillId="0" borderId="10" xfId="3" applyFont="1" applyBorder="1" applyAlignment="1" applyProtection="1">
      <alignment vertical="center"/>
      <protection locked="0"/>
    </xf>
    <xf numFmtId="0" fontId="11" fillId="0" borderId="2" xfId="3" applyFont="1" applyBorder="1" applyAlignment="1">
      <alignment horizontal="left" vertical="center"/>
    </xf>
    <xf numFmtId="0" fontId="11" fillId="0" borderId="5" xfId="3" applyFont="1" applyBorder="1" applyAlignment="1" applyProtection="1">
      <alignment horizontal="left" vertical="center" indent="2"/>
      <protection locked="0"/>
    </xf>
    <xf numFmtId="0" fontId="25" fillId="6" borderId="7" xfId="3" applyFont="1" applyFill="1" applyBorder="1" applyAlignment="1">
      <alignment horizontal="left" vertical="center"/>
    </xf>
    <xf numFmtId="0" fontId="12" fillId="0" borderId="5" xfId="3" applyFont="1" applyBorder="1" applyAlignment="1" applyProtection="1">
      <alignment horizontal="left" vertical="center" indent="2"/>
      <protection locked="0"/>
    </xf>
    <xf numFmtId="0" fontId="11" fillId="0" borderId="6" xfId="3" applyFont="1" applyBorder="1" applyAlignment="1">
      <alignment vertical="center"/>
    </xf>
    <xf numFmtId="0" fontId="12" fillId="0" borderId="10" xfId="3" applyFont="1" applyBorder="1" applyAlignment="1" applyProtection="1">
      <alignment horizontal="left" vertical="center" indent="2"/>
      <protection locked="0"/>
    </xf>
    <xf numFmtId="0" fontId="25" fillId="0" borderId="2" xfId="3" applyFont="1" applyBorder="1" applyAlignment="1">
      <alignment horizontal="left" vertical="center"/>
    </xf>
    <xf numFmtId="0" fontId="11" fillId="0" borderId="11" xfId="3" applyFont="1" applyBorder="1" applyAlignment="1">
      <alignment vertical="center"/>
    </xf>
    <xf numFmtId="0" fontId="25" fillId="6" borderId="12" xfId="3" applyFont="1" applyFill="1" applyBorder="1" applyAlignment="1">
      <alignment horizontal="left" vertical="center"/>
    </xf>
    <xf numFmtId="0" fontId="11" fillId="0" borderId="10" xfId="3" applyFont="1" applyBorder="1" applyAlignment="1" applyProtection="1">
      <alignment horizontal="left" vertical="center" indent="2"/>
      <protection locked="0"/>
    </xf>
    <xf numFmtId="0" fontId="10" fillId="7" borderId="17" xfId="3" applyFont="1" applyFill="1" applyBorder="1" applyAlignment="1">
      <alignment horizontal="left" vertical="center"/>
    </xf>
    <xf numFmtId="0" fontId="11" fillId="0" borderId="5" xfId="3" applyFont="1" applyBorder="1" applyAlignment="1" applyProtection="1">
      <alignment horizontal="left" vertical="center" wrapText="1" indent="2"/>
      <protection locked="0"/>
    </xf>
    <xf numFmtId="0" fontId="11" fillId="0" borderId="13" xfId="3" applyFont="1" applyBorder="1" applyAlignment="1" applyProtection="1">
      <alignment horizontal="left" vertical="center" wrapText="1" indent="2"/>
      <protection locked="0"/>
    </xf>
    <xf numFmtId="0" fontId="25" fillId="0" borderId="1" xfId="3" applyFont="1" applyBorder="1" applyAlignment="1">
      <alignment horizontal="left" vertical="center"/>
    </xf>
    <xf numFmtId="0" fontId="25" fillId="6" borderId="1" xfId="3" applyFont="1" applyFill="1" applyBorder="1" applyAlignment="1">
      <alignment horizontal="left" vertical="center"/>
    </xf>
    <xf numFmtId="0" fontId="25" fillId="6" borderId="0" xfId="3" applyFont="1" applyFill="1" applyAlignment="1">
      <alignment horizontal="left" vertical="center"/>
    </xf>
    <xf numFmtId="0" fontId="25" fillId="0" borderId="13" xfId="3" applyFont="1" applyBorder="1" applyAlignment="1">
      <alignment horizontal="left" vertical="center"/>
    </xf>
    <xf numFmtId="0" fontId="25" fillId="6" borderId="14" xfId="3" applyFont="1" applyFill="1" applyBorder="1" applyAlignment="1">
      <alignment horizontal="left" vertical="center"/>
    </xf>
    <xf numFmtId="0" fontId="25" fillId="0" borderId="12" xfId="3" applyFont="1" applyBorder="1" applyAlignment="1">
      <alignment horizontal="left" vertical="center"/>
    </xf>
    <xf numFmtId="0" fontId="31" fillId="6" borderId="2" xfId="3" applyFont="1" applyFill="1" applyBorder="1" applyAlignment="1">
      <alignment vertical="center"/>
    </xf>
    <xf numFmtId="0" fontId="41" fillId="0" borderId="0" xfId="3" applyFont="1" applyAlignment="1">
      <alignment horizontal="left" vertical="center"/>
    </xf>
    <xf numFmtId="0" fontId="41" fillId="0" borderId="26" xfId="3" applyFont="1" applyBorder="1" applyAlignment="1">
      <alignment horizontal="left" vertical="center"/>
    </xf>
    <xf numFmtId="0" fontId="41" fillId="0" borderId="17" xfId="3" applyFont="1" applyBorder="1" applyAlignment="1">
      <alignment horizontal="left" vertical="center"/>
    </xf>
    <xf numFmtId="0" fontId="11" fillId="0" borderId="0" xfId="3" applyFont="1" applyAlignment="1">
      <alignment horizontal="left" vertical="center" indent="1"/>
    </xf>
    <xf numFmtId="0" fontId="42" fillId="0" borderId="0" xfId="3" applyFont="1" applyAlignment="1">
      <alignment horizontal="left" vertical="center"/>
    </xf>
    <xf numFmtId="0" fontId="31" fillId="6" borderId="39" xfId="3" applyFont="1" applyFill="1" applyBorder="1" applyAlignment="1">
      <alignment vertical="center"/>
    </xf>
    <xf numFmtId="0" fontId="11" fillId="0" borderId="2" xfId="3" applyFont="1" applyBorder="1" applyAlignment="1">
      <alignment horizontal="left" vertical="center" indent="1"/>
    </xf>
    <xf numFmtId="0" fontId="42" fillId="0" borderId="2" xfId="3" applyFont="1" applyBorder="1" applyAlignment="1">
      <alignment horizontal="left" vertical="center"/>
    </xf>
    <xf numFmtId="0" fontId="41" fillId="0" borderId="2" xfId="3" applyFont="1" applyBorder="1" applyAlignment="1">
      <alignment horizontal="left" vertical="center"/>
    </xf>
    <xf numFmtId="0" fontId="31" fillId="6" borderId="0" xfId="3" applyFont="1" applyFill="1" applyAlignment="1">
      <alignment vertical="center"/>
    </xf>
    <xf numFmtId="0" fontId="10" fillId="0" borderId="17" xfId="3" applyFont="1" applyBorder="1" applyAlignment="1">
      <alignment horizontal="left" vertical="center"/>
    </xf>
    <xf numFmtId="0" fontId="11" fillId="0" borderId="5" xfId="3" applyFont="1" applyBorder="1" applyAlignment="1" applyProtection="1">
      <alignment horizontal="left" vertical="center" indent="4"/>
      <protection locked="0"/>
    </xf>
    <xf numFmtId="0" fontId="11" fillId="0" borderId="5" xfId="3" applyFont="1" applyBorder="1" applyAlignment="1" applyProtection="1">
      <alignment horizontal="left" vertical="center" indent="6"/>
      <protection locked="0"/>
    </xf>
    <xf numFmtId="0" fontId="25" fillId="0" borderId="42" xfId="3" applyFont="1" applyBorder="1" applyAlignment="1">
      <alignment horizontal="left" vertical="center"/>
    </xf>
    <xf numFmtId="0" fontId="32" fillId="0" borderId="1" xfId="2" applyFont="1" applyFill="1" applyBorder="1" applyAlignment="1" applyProtection="1">
      <alignment horizontal="left" vertical="center" indent="2"/>
      <protection locked="0"/>
    </xf>
    <xf numFmtId="0" fontId="11" fillId="0" borderId="0" xfId="3" applyFont="1" applyAlignment="1" applyProtection="1">
      <alignment horizontal="left" vertical="center" indent="4"/>
      <protection locked="0"/>
    </xf>
    <xf numFmtId="0" fontId="11" fillId="0" borderId="23" xfId="3" applyFont="1" applyBorder="1" applyAlignment="1" applyProtection="1">
      <alignment horizontal="left" vertical="center" indent="4"/>
      <protection locked="0"/>
    </xf>
    <xf numFmtId="0" fontId="25" fillId="0" borderId="23" xfId="3" applyFont="1" applyBorder="1" applyAlignment="1">
      <alignment horizontal="left" vertical="center"/>
    </xf>
    <xf numFmtId="0" fontId="21" fillId="0" borderId="5" xfId="2" applyFont="1" applyFill="1" applyBorder="1" applyAlignment="1" applyProtection="1">
      <alignment horizontal="left" vertical="center" wrapText="1"/>
      <protection locked="0"/>
    </xf>
    <xf numFmtId="0" fontId="11" fillId="0" borderId="1" xfId="3" applyFont="1" applyBorder="1" applyAlignment="1">
      <alignment vertical="center"/>
    </xf>
    <xf numFmtId="0" fontId="19" fillId="0" borderId="2" xfId="3" applyFont="1" applyBorder="1" applyAlignment="1" applyProtection="1">
      <alignment vertical="center"/>
      <protection locked="0"/>
    </xf>
    <xf numFmtId="0" fontId="23" fillId="0" borderId="2" xfId="3" applyFont="1" applyBorder="1" applyAlignment="1">
      <alignment horizontal="left" vertical="center"/>
    </xf>
    <xf numFmtId="10" fontId="34" fillId="0" borderId="17" xfId="3" applyNumberFormat="1" applyFont="1" applyBorder="1" applyAlignment="1">
      <alignment vertical="center"/>
    </xf>
    <xf numFmtId="10" fontId="11" fillId="0" borderId="6" xfId="3" applyNumberFormat="1" applyFont="1" applyBorder="1" applyAlignment="1">
      <alignment horizontal="left" vertical="center"/>
    </xf>
    <xf numFmtId="0" fontId="25" fillId="0" borderId="7" xfId="3" applyFont="1" applyBorder="1" applyAlignment="1">
      <alignment horizontal="left" vertical="center"/>
    </xf>
    <xf numFmtId="10" fontId="10" fillId="0" borderId="0" xfId="6" applyNumberFormat="1" applyFont="1" applyFill="1" applyAlignment="1">
      <alignment horizontal="left" vertical="center"/>
    </xf>
    <xf numFmtId="0" fontId="19" fillId="0" borderId="26" xfId="3" applyFont="1" applyBorder="1" applyAlignment="1" applyProtection="1">
      <alignment vertical="center"/>
      <protection locked="0"/>
    </xf>
    <xf numFmtId="0" fontId="23" fillId="0" borderId="17" xfId="3" applyFont="1" applyBorder="1" applyAlignment="1">
      <alignment horizontal="left" vertical="center"/>
    </xf>
    <xf numFmtId="0" fontId="34" fillId="0" borderId="17" xfId="3" applyFont="1" applyBorder="1" applyAlignment="1">
      <alignment vertical="center"/>
    </xf>
    <xf numFmtId="0" fontId="11" fillId="0" borderId="10" xfId="3" applyFont="1" applyBorder="1" applyAlignment="1" applyProtection="1">
      <alignment vertical="center"/>
      <protection locked="0"/>
    </xf>
    <xf numFmtId="0" fontId="12" fillId="5" borderId="0" xfId="3" applyFont="1" applyFill="1" applyAlignment="1">
      <alignment horizontal="left" vertical="center"/>
    </xf>
    <xf numFmtId="0" fontId="22" fillId="6" borderId="38" xfId="3" applyFont="1" applyFill="1" applyBorder="1" applyAlignment="1">
      <alignment horizontal="left" vertical="center" wrapText="1"/>
    </xf>
    <xf numFmtId="0" fontId="22" fillId="0" borderId="38" xfId="3" applyFont="1" applyBorder="1" applyAlignment="1">
      <alignment horizontal="left" vertical="center" wrapText="1"/>
    </xf>
    <xf numFmtId="0" fontId="13" fillId="0" borderId="0" xfId="3" applyFont="1" applyAlignment="1">
      <alignment vertical="center"/>
    </xf>
    <xf numFmtId="0" fontId="10" fillId="0" borderId="0" xfId="3" applyFont="1" applyAlignment="1">
      <alignment vertical="center"/>
    </xf>
    <xf numFmtId="0" fontId="12" fillId="0" borderId="0" xfId="3" applyFont="1" applyAlignment="1">
      <alignment horizontal="left" vertical="center"/>
    </xf>
    <xf numFmtId="0" fontId="45" fillId="0" borderId="0" xfId="3" applyFont="1" applyAlignment="1">
      <alignment horizontal="left" vertical="center"/>
    </xf>
    <xf numFmtId="0" fontId="46" fillId="0" borderId="0" xfId="3" applyFont="1" applyAlignment="1">
      <alignment horizontal="left" vertical="center"/>
    </xf>
    <xf numFmtId="0" fontId="47" fillId="0" borderId="0" xfId="3" applyFont="1" applyAlignment="1">
      <alignment horizontal="left" vertical="center"/>
    </xf>
    <xf numFmtId="0" fontId="48" fillId="0" borderId="27" xfId="2" applyFont="1" applyFill="1" applyBorder="1" applyAlignment="1">
      <alignment horizontal="left" vertical="center" wrapText="1"/>
    </xf>
    <xf numFmtId="0" fontId="49" fillId="0" borderId="27" xfId="3" applyFont="1" applyBorder="1" applyAlignment="1">
      <alignment vertical="center" wrapText="1"/>
    </xf>
    <xf numFmtId="0" fontId="41" fillId="6" borderId="27" xfId="3" applyFont="1" applyFill="1" applyBorder="1" applyAlignment="1">
      <alignment horizontal="left" vertical="center"/>
    </xf>
    <xf numFmtId="0" fontId="49" fillId="0" borderId="28" xfId="3" applyFont="1" applyBorder="1" applyAlignment="1">
      <alignment horizontal="left" vertical="center" indent="1"/>
    </xf>
    <xf numFmtId="0" fontId="49" fillId="0" borderId="28" xfId="3" applyFont="1" applyBorder="1" applyAlignment="1">
      <alignment vertical="center" wrapText="1"/>
    </xf>
    <xf numFmtId="0" fontId="41" fillId="6" borderId="28" xfId="3" applyFont="1" applyFill="1" applyBorder="1" applyAlignment="1">
      <alignment horizontal="left" vertical="center"/>
    </xf>
    <xf numFmtId="0" fontId="49" fillId="0" borderId="28" xfId="3" applyFont="1" applyBorder="1" applyAlignment="1">
      <alignment horizontal="left" vertical="center" indent="3"/>
    </xf>
    <xf numFmtId="0" fontId="49" fillId="0" borderId="29" xfId="3" applyFont="1" applyBorder="1" applyAlignment="1">
      <alignment horizontal="left" vertical="center" indent="3"/>
    </xf>
    <xf numFmtId="0" fontId="41" fillId="6" borderId="29" xfId="3" applyFont="1" applyFill="1" applyBorder="1" applyAlignment="1">
      <alignment horizontal="left" vertical="center"/>
    </xf>
    <xf numFmtId="0" fontId="49" fillId="0" borderId="0" xfId="3" applyFont="1" applyAlignment="1">
      <alignment horizontal="left" vertical="center"/>
    </xf>
    <xf numFmtId="0" fontId="50" fillId="0" borderId="0" xfId="3" applyFont="1" applyAlignment="1">
      <alignment horizontal="left" vertical="center"/>
    </xf>
    <xf numFmtId="0" fontId="10" fillId="0" borderId="35" xfId="3" applyFont="1" applyBorder="1" applyAlignment="1">
      <alignment horizontal="left" vertical="center"/>
    </xf>
    <xf numFmtId="0" fontId="49" fillId="0" borderId="0" xfId="3" applyFont="1" applyAlignment="1">
      <alignment horizontal="left" vertical="center" indent="5"/>
    </xf>
    <xf numFmtId="0" fontId="41" fillId="0" borderId="28" xfId="3" applyFont="1" applyBorder="1" applyAlignment="1">
      <alignment horizontal="left" vertical="center"/>
    </xf>
    <xf numFmtId="0" fontId="49" fillId="0" borderId="34" xfId="3" applyFont="1" applyBorder="1" applyAlignment="1">
      <alignment horizontal="left" vertical="center" indent="5"/>
    </xf>
    <xf numFmtId="0" fontId="49" fillId="0" borderId="34" xfId="3" applyFont="1" applyBorder="1" applyAlignment="1">
      <alignment horizontal="left" vertical="center" indent="1"/>
    </xf>
    <xf numFmtId="0" fontId="49" fillId="0" borderId="41" xfId="3" applyFont="1" applyBorder="1" applyAlignment="1">
      <alignment horizontal="left" vertical="center"/>
    </xf>
    <xf numFmtId="0" fontId="41" fillId="0" borderId="41" xfId="3" applyFont="1" applyBorder="1" applyAlignment="1">
      <alignment horizontal="left" vertical="center"/>
    </xf>
    <xf numFmtId="0" fontId="51" fillId="0" borderId="27" xfId="3" applyFont="1" applyBorder="1" applyAlignment="1">
      <alignment vertical="center"/>
    </xf>
    <xf numFmtId="0" fontId="49" fillId="0" borderId="29" xfId="3" applyFont="1" applyBorder="1" applyAlignment="1">
      <alignment horizontal="left" vertical="center" wrapText="1" indent="1"/>
    </xf>
    <xf numFmtId="0" fontId="41" fillId="0" borderId="27" xfId="3" applyFont="1" applyBorder="1" applyAlignment="1">
      <alignment vertical="center"/>
    </xf>
    <xf numFmtId="0" fontId="49" fillId="0" borderId="28" xfId="3" applyFont="1" applyBorder="1" applyAlignment="1">
      <alignment horizontal="left" vertical="center" wrapText="1" indent="1"/>
    </xf>
    <xf numFmtId="0" fontId="49" fillId="0" borderId="28" xfId="3" applyFont="1" applyBorder="1" applyAlignment="1">
      <alignment horizontal="left" vertical="center" wrapText="1" indent="3"/>
    </xf>
    <xf numFmtId="0" fontId="49" fillId="0" borderId="29" xfId="3" applyFont="1" applyBorder="1" applyAlignment="1">
      <alignment horizontal="left" vertical="center" wrapText="1" indent="3"/>
    </xf>
    <xf numFmtId="0" fontId="50" fillId="0" borderId="27" xfId="3" applyFont="1" applyBorder="1" applyAlignment="1">
      <alignment vertical="center"/>
    </xf>
    <xf numFmtId="0" fontId="52" fillId="0" borderId="28" xfId="2" applyFont="1" applyFill="1" applyBorder="1" applyAlignment="1">
      <alignment horizontal="left" vertical="center" wrapText="1" indent="1"/>
    </xf>
    <xf numFmtId="0" fontId="52" fillId="0" borderId="29" xfId="2" applyFont="1" applyFill="1" applyBorder="1" applyAlignment="1">
      <alignment horizontal="left" vertical="center" wrapText="1" indent="1"/>
    </xf>
    <xf numFmtId="0" fontId="52" fillId="0" borderId="28" xfId="2" applyFont="1" applyFill="1" applyBorder="1" applyAlignment="1">
      <alignment horizontal="left" vertical="center" wrapText="1" indent="3"/>
    </xf>
    <xf numFmtId="0" fontId="10" fillId="0" borderId="28" xfId="3" applyFont="1" applyBorder="1" applyAlignment="1">
      <alignment horizontal="left" vertical="center"/>
    </xf>
    <xf numFmtId="0" fontId="49" fillId="0" borderId="28" xfId="3" applyFont="1" applyBorder="1" applyAlignment="1">
      <alignment horizontal="left" vertical="center" wrapText="1" indent="5"/>
    </xf>
    <xf numFmtId="0" fontId="50" fillId="0" borderId="0" xfId="3" applyFont="1" applyAlignment="1">
      <alignment vertical="center"/>
    </xf>
    <xf numFmtId="0" fontId="52" fillId="0" borderId="29" xfId="2" applyFont="1" applyFill="1" applyBorder="1" applyAlignment="1">
      <alignment horizontal="left" vertical="center" wrapText="1" indent="3"/>
    </xf>
    <xf numFmtId="0" fontId="41" fillId="0" borderId="35" xfId="3" applyFont="1" applyBorder="1" applyAlignment="1">
      <alignment horizontal="left" vertical="center"/>
    </xf>
    <xf numFmtId="0" fontId="49" fillId="7" borderId="27" xfId="3" applyFont="1" applyFill="1" applyBorder="1" applyAlignment="1">
      <alignment vertical="center" wrapText="1"/>
    </xf>
    <xf numFmtId="0" fontId="52" fillId="0" borderId="28" xfId="2" applyFont="1" applyFill="1" applyBorder="1" applyAlignment="1">
      <alignment horizontal="left" vertical="center" wrapText="1"/>
    </xf>
    <xf numFmtId="0" fontId="49" fillId="0" borderId="0" xfId="3" applyFont="1" applyAlignment="1">
      <alignment vertical="center" wrapText="1"/>
    </xf>
    <xf numFmtId="0" fontId="10" fillId="5" borderId="19" xfId="3" applyFont="1" applyFill="1" applyBorder="1" applyAlignment="1">
      <alignment horizontal="left" vertical="center"/>
    </xf>
    <xf numFmtId="0" fontId="10" fillId="5" borderId="25" xfId="3" applyFont="1" applyFill="1" applyBorder="1" applyAlignment="1">
      <alignment horizontal="left" vertical="center"/>
    </xf>
    <xf numFmtId="0" fontId="29" fillId="0" borderId="0" xfId="0" applyFont="1" applyAlignment="1">
      <alignment vertical="center"/>
    </xf>
    <xf numFmtId="0" fontId="54" fillId="0" borderId="0" xfId="0" applyFont="1" applyAlignment="1">
      <alignment vertical="center"/>
    </xf>
    <xf numFmtId="0" fontId="41" fillId="0" borderId="0" xfId="0" applyFont="1"/>
    <xf numFmtId="0" fontId="24" fillId="5" borderId="0" xfId="3" applyFont="1" applyFill="1" applyAlignment="1">
      <alignment horizontal="left" vertical="center"/>
    </xf>
    <xf numFmtId="0" fontId="24" fillId="0" borderId="0" xfId="3" applyFont="1" applyAlignment="1">
      <alignment horizontal="left" vertical="center"/>
    </xf>
    <xf numFmtId="0" fontId="25" fillId="5" borderId="0" xfId="3" applyFont="1" applyFill="1" applyAlignment="1">
      <alignment horizontal="left" vertical="center" wrapText="1" indent="3"/>
    </xf>
    <xf numFmtId="0" fontId="21" fillId="2" borderId="0" xfId="2" applyFont="1" applyFill="1"/>
    <xf numFmtId="0" fontId="55" fillId="0" borderId="0" xfId="3" applyFont="1" applyAlignment="1">
      <alignment vertical="center"/>
    </xf>
    <xf numFmtId="0" fontId="56" fillId="0" borderId="0" xfId="3" applyFont="1" applyAlignment="1">
      <alignment horizontal="left" vertical="center"/>
    </xf>
    <xf numFmtId="0" fontId="25" fillId="0" borderId="0" xfId="3" applyFont="1" applyAlignment="1">
      <alignment vertical="center"/>
    </xf>
    <xf numFmtId="0" fontId="10" fillId="0" borderId="0" xfId="0" applyFont="1"/>
    <xf numFmtId="0" fontId="35" fillId="5" borderId="0" xfId="0" applyFont="1" applyFill="1" applyAlignment="1">
      <alignment vertical="center" wrapText="1"/>
    </xf>
    <xf numFmtId="0" fontId="25" fillId="2" borderId="0" xfId="0" applyFont="1" applyFill="1" applyAlignment="1">
      <alignment horizontal="left" vertical="center" wrapText="1" indent="3"/>
    </xf>
    <xf numFmtId="0" fontId="14" fillId="5" borderId="0" xfId="3" applyFont="1" applyFill="1" applyAlignment="1">
      <alignment horizontal="left" vertical="center" wrapText="1" indent="3"/>
    </xf>
    <xf numFmtId="0" fontId="14" fillId="2" borderId="0" xfId="0" applyFont="1" applyFill="1" applyAlignment="1">
      <alignment horizontal="left" vertical="center" wrapText="1" indent="3"/>
    </xf>
    <xf numFmtId="0" fontId="14" fillId="2" borderId="0" xfId="0" applyFont="1" applyFill="1" applyAlignment="1">
      <alignment horizontal="left" vertical="center" wrapText="1"/>
    </xf>
    <xf numFmtId="0" fontId="14" fillId="2" borderId="0" xfId="0" applyFont="1" applyFill="1" applyAlignment="1">
      <alignment horizontal="left" vertical="top" wrapText="1" indent="3"/>
    </xf>
    <xf numFmtId="0" fontId="10" fillId="5" borderId="0" xfId="3" applyFont="1" applyFill="1" applyAlignment="1">
      <alignment horizontal="left" vertical="center" wrapText="1"/>
    </xf>
    <xf numFmtId="0" fontId="13" fillId="5" borderId="0" xfId="3" applyFont="1" applyFill="1" applyAlignment="1">
      <alignment vertical="center"/>
    </xf>
    <xf numFmtId="0" fontId="10" fillId="5" borderId="0" xfId="3" applyFont="1" applyFill="1" applyAlignment="1">
      <alignment vertical="center"/>
    </xf>
    <xf numFmtId="0" fontId="58" fillId="2" borderId="0" xfId="0" applyFont="1" applyFill="1" applyAlignment="1">
      <alignment vertical="center"/>
    </xf>
    <xf numFmtId="0" fontId="59" fillId="2" borderId="0" xfId="0" applyFont="1" applyFill="1"/>
    <xf numFmtId="0" fontId="61" fillId="0" borderId="0" xfId="5" applyFont="1"/>
    <xf numFmtId="0" fontId="41" fillId="0" borderId="0" xfId="0" applyFont="1" applyAlignment="1">
      <alignment wrapText="1"/>
    </xf>
    <xf numFmtId="164" fontId="41" fillId="0" borderId="0" xfId="1" applyFont="1"/>
    <xf numFmtId="0" fontId="56" fillId="4" borderId="2" xfId="0" applyFont="1" applyFill="1" applyBorder="1" applyAlignment="1">
      <alignment vertical="center"/>
    </xf>
    <xf numFmtId="0" fontId="61" fillId="0" borderId="0" xfId="5" applyNumberFormat="1" applyFont="1"/>
    <xf numFmtId="0" fontId="42" fillId="0" borderId="0" xfId="0" applyFont="1"/>
    <xf numFmtId="0" fontId="56" fillId="0" borderId="36" xfId="0" applyFont="1" applyBorder="1"/>
    <xf numFmtId="164" fontId="56" fillId="0" borderId="17" xfId="1" applyFont="1" applyBorder="1"/>
    <xf numFmtId="164" fontId="41" fillId="0" borderId="0" xfId="0" applyNumberFormat="1" applyFont="1"/>
    <xf numFmtId="0" fontId="66" fillId="2" borderId="0" xfId="0" applyFont="1" applyFill="1" applyAlignment="1">
      <alignment vertical="center"/>
    </xf>
    <xf numFmtId="0" fontId="42" fillId="2" borderId="0" xfId="3" applyFont="1" applyFill="1" applyAlignment="1">
      <alignment horizontal="left" vertical="center" indent="1"/>
    </xf>
    <xf numFmtId="0" fontId="42" fillId="2" borderId="0" xfId="3" applyFont="1" applyFill="1" applyAlignment="1">
      <alignment horizontal="left" vertical="center"/>
    </xf>
    <xf numFmtId="164" fontId="42" fillId="2" borderId="0" xfId="1" applyFont="1" applyFill="1" applyBorder="1" applyAlignment="1">
      <alignment horizontal="left" vertical="center"/>
    </xf>
    <xf numFmtId="0" fontId="59" fillId="2" borderId="1" xfId="3" applyFont="1" applyFill="1" applyBorder="1" applyAlignment="1">
      <alignment horizontal="left" vertical="center"/>
    </xf>
    <xf numFmtId="164" fontId="59" fillId="2" borderId="1" xfId="1" applyFont="1" applyFill="1" applyBorder="1" applyAlignment="1">
      <alignment horizontal="left" vertical="center"/>
    </xf>
    <xf numFmtId="164" fontId="59" fillId="2" borderId="41" xfId="1" applyFont="1" applyFill="1" applyBorder="1" applyAlignment="1">
      <alignment horizontal="left" vertical="center"/>
    </xf>
    <xf numFmtId="0" fontId="42" fillId="2" borderId="1" xfId="3" applyFont="1" applyFill="1" applyBorder="1" applyAlignment="1">
      <alignment horizontal="left" vertical="center"/>
    </xf>
    <xf numFmtId="164" fontId="42" fillId="2" borderId="1" xfId="1" applyFont="1" applyFill="1" applyBorder="1" applyAlignment="1">
      <alignment horizontal="left" vertical="center"/>
    </xf>
    <xf numFmtId="164" fontId="42" fillId="2" borderId="23" xfId="1" applyFont="1" applyFill="1" applyBorder="1" applyAlignment="1">
      <alignment horizontal="left" vertical="center"/>
    </xf>
    <xf numFmtId="0" fontId="42" fillId="2" borderId="21" xfId="3" applyFont="1" applyFill="1" applyBorder="1" applyAlignment="1">
      <alignment horizontal="left" vertical="center"/>
    </xf>
    <xf numFmtId="164" fontId="42" fillId="2" borderId="41" xfId="1" applyFont="1" applyFill="1" applyBorder="1" applyAlignment="1">
      <alignment horizontal="left" vertical="center"/>
    </xf>
    <xf numFmtId="0" fontId="35" fillId="5" borderId="0" xfId="0" applyFont="1" applyFill="1" applyAlignment="1">
      <alignment vertical="center"/>
    </xf>
    <xf numFmtId="0" fontId="10" fillId="8" borderId="0" xfId="3" applyFont="1" applyFill="1" applyAlignment="1">
      <alignment horizontal="left" vertical="center"/>
    </xf>
    <xf numFmtId="0" fontId="22" fillId="8" borderId="38" xfId="3" applyFont="1" applyFill="1" applyBorder="1" applyAlignment="1">
      <alignment horizontal="left" vertical="center" wrapText="1"/>
    </xf>
    <xf numFmtId="0" fontId="11" fillId="8" borderId="6" xfId="3" applyFont="1" applyFill="1" applyBorder="1" applyAlignment="1">
      <alignment vertical="center"/>
    </xf>
    <xf numFmtId="166" fontId="11" fillId="8" borderId="6" xfId="3" applyNumberFormat="1" applyFont="1" applyFill="1" applyBorder="1" applyAlignment="1">
      <alignment vertical="center"/>
    </xf>
    <xf numFmtId="0" fontId="11" fillId="8" borderId="0" xfId="3" applyFont="1" applyFill="1" applyAlignment="1">
      <alignment vertical="center"/>
    </xf>
    <xf numFmtId="166" fontId="11" fillId="8" borderId="0" xfId="3" applyNumberFormat="1" applyFont="1" applyFill="1" applyAlignment="1">
      <alignment vertical="center"/>
    </xf>
    <xf numFmtId="0" fontId="37" fillId="8" borderId="23" xfId="4" applyFont="1" applyFill="1" applyBorder="1" applyAlignment="1">
      <alignment vertical="center" wrapText="1"/>
    </xf>
    <xf numFmtId="0" fontId="11" fillId="8" borderId="39" xfId="3" applyFont="1" applyFill="1" applyBorder="1" applyAlignment="1">
      <alignment vertical="center" wrapText="1"/>
    </xf>
    <xf numFmtId="0" fontId="11" fillId="8" borderId="1" xfId="3" applyFont="1" applyFill="1" applyBorder="1" applyAlignment="1">
      <alignment vertical="center"/>
    </xf>
    <xf numFmtId="165" fontId="11" fillId="8" borderId="0" xfId="1" applyNumberFormat="1" applyFont="1" applyFill="1" applyBorder="1" applyAlignment="1">
      <alignment vertical="center"/>
    </xf>
    <xf numFmtId="0" fontId="49" fillId="8" borderId="28" xfId="3" applyFont="1" applyFill="1" applyBorder="1" applyAlignment="1">
      <alignment vertical="center" wrapText="1"/>
    </xf>
    <xf numFmtId="0" fontId="49" fillId="8" borderId="29" xfId="3" applyFont="1" applyFill="1" applyBorder="1" applyAlignment="1">
      <alignment vertical="center" wrapText="1"/>
    </xf>
    <xf numFmtId="0" fontId="67" fillId="0" borderId="0" xfId="3" applyFont="1" applyAlignment="1">
      <alignment horizontal="left" vertical="center"/>
    </xf>
    <xf numFmtId="0" fontId="68" fillId="0" borderId="27" xfId="3" applyFont="1" applyBorder="1" applyAlignment="1">
      <alignment vertical="center" wrapText="1"/>
    </xf>
    <xf numFmtId="0" fontId="67" fillId="6" borderId="27" xfId="3" applyFont="1" applyFill="1" applyBorder="1" applyAlignment="1">
      <alignment horizontal="left" vertical="center"/>
    </xf>
    <xf numFmtId="0" fontId="68" fillId="0" borderId="28" xfId="3" applyFont="1" applyBorder="1" applyAlignment="1">
      <alignment vertical="center" wrapText="1"/>
    </xf>
    <xf numFmtId="0" fontId="67" fillId="6" borderId="28" xfId="3" applyFont="1" applyFill="1" applyBorder="1" applyAlignment="1">
      <alignment horizontal="left" vertical="center"/>
    </xf>
    <xf numFmtId="0" fontId="68" fillId="0" borderId="28" xfId="3" applyFont="1" applyBorder="1" applyAlignment="1">
      <alignment horizontal="left" vertical="center" wrapText="1" indent="3"/>
    </xf>
    <xf numFmtId="0" fontId="67" fillId="0" borderId="28" xfId="3" applyFont="1" applyBorder="1" applyAlignment="1">
      <alignment horizontal="left" vertical="center"/>
    </xf>
    <xf numFmtId="0" fontId="68" fillId="0" borderId="29" xfId="3" applyFont="1" applyBorder="1" applyAlignment="1">
      <alignment horizontal="left" vertical="center" wrapText="1" indent="3"/>
    </xf>
    <xf numFmtId="0" fontId="67" fillId="6" borderId="29" xfId="3" applyFont="1" applyFill="1" applyBorder="1" applyAlignment="1">
      <alignment horizontal="left" vertical="center"/>
    </xf>
    <xf numFmtId="0" fontId="68" fillId="0" borderId="28" xfId="3" applyFont="1" applyBorder="1" applyAlignment="1">
      <alignment horizontal="left" vertical="center" wrapText="1" indent="1"/>
    </xf>
    <xf numFmtId="0" fontId="49" fillId="8" borderId="28" xfId="3" applyFont="1" applyFill="1" applyBorder="1" applyAlignment="1">
      <alignment horizontal="left" vertical="center" wrapText="1" indent="5"/>
    </xf>
    <xf numFmtId="0" fontId="45" fillId="8" borderId="0" xfId="3" applyFont="1" applyFill="1" applyAlignment="1">
      <alignment vertical="center"/>
    </xf>
    <xf numFmtId="0" fontId="25" fillId="8" borderId="0" xfId="3" applyFont="1" applyFill="1" applyAlignment="1">
      <alignment horizontal="left" vertical="center"/>
    </xf>
    <xf numFmtId="0" fontId="25" fillId="7" borderId="0" xfId="3" applyFont="1" applyFill="1" applyAlignment="1">
      <alignment horizontal="left" vertical="center"/>
    </xf>
    <xf numFmtId="0" fontId="45" fillId="7" borderId="0" xfId="3" applyFont="1" applyFill="1" applyAlignment="1">
      <alignment vertical="center"/>
    </xf>
    <xf numFmtId="0" fontId="55" fillId="9" borderId="43" xfId="3" applyFont="1" applyFill="1" applyBorder="1" applyAlignment="1">
      <alignment horizontal="left" vertical="center"/>
    </xf>
    <xf numFmtId="0" fontId="25" fillId="10" borderId="32" xfId="3" applyFont="1" applyFill="1" applyBorder="1" applyAlignment="1">
      <alignment vertical="center"/>
    </xf>
    <xf numFmtId="0" fontId="25" fillId="4" borderId="23" xfId="3" applyFont="1" applyFill="1" applyBorder="1" applyAlignment="1">
      <alignment vertical="center"/>
    </xf>
    <xf numFmtId="0" fontId="25" fillId="10" borderId="33" xfId="3" applyFont="1" applyFill="1" applyBorder="1" applyAlignment="1">
      <alignment vertical="center" wrapText="1"/>
    </xf>
    <xf numFmtId="0" fontId="42" fillId="8" borderId="0" xfId="2" applyFont="1" applyFill="1" applyBorder="1" applyAlignment="1">
      <alignment horizontal="left" vertical="center" wrapText="1"/>
    </xf>
    <xf numFmtId="0" fontId="41" fillId="0" borderId="23" xfId="3" applyFont="1" applyBorder="1" applyAlignment="1">
      <alignment horizontal="left" vertical="center"/>
    </xf>
    <xf numFmtId="0" fontId="49" fillId="8" borderId="29" xfId="3" applyFont="1" applyFill="1" applyBorder="1" applyAlignment="1">
      <alignment horizontal="left" vertical="center" wrapText="1" indent="5"/>
    </xf>
    <xf numFmtId="0" fontId="18" fillId="0" borderId="40" xfId="2" applyFont="1" applyFill="1" applyBorder="1" applyAlignment="1" applyProtection="1">
      <alignment vertical="center"/>
      <protection locked="0"/>
    </xf>
    <xf numFmtId="0" fontId="49" fillId="8" borderId="28" xfId="3" applyFont="1" applyFill="1" applyBorder="1" applyAlignment="1">
      <alignment horizontal="left" vertical="center" wrapText="1" indent="3"/>
    </xf>
    <xf numFmtId="0" fontId="41" fillId="0" borderId="28" xfId="3" applyFont="1" applyBorder="1" applyAlignment="1">
      <alignment vertical="center"/>
    </xf>
    <xf numFmtId="0" fontId="60" fillId="0" borderId="28" xfId="2" applyFont="1" applyFill="1" applyBorder="1" applyAlignment="1">
      <alignment horizontal="left" vertical="center" wrapText="1"/>
    </xf>
    <xf numFmtId="0" fontId="49" fillId="0" borderId="29" xfId="3" applyFont="1" applyBorder="1" applyAlignment="1">
      <alignment vertical="center"/>
    </xf>
    <xf numFmtId="0" fontId="41" fillId="0" borderId="44" xfId="0" applyFont="1" applyBorder="1"/>
    <xf numFmtId="43" fontId="41" fillId="0" borderId="0" xfId="0" applyNumberFormat="1" applyFont="1"/>
    <xf numFmtId="14" fontId="25" fillId="6" borderId="7" xfId="3" applyNumberFormat="1" applyFont="1" applyFill="1" applyBorder="1" applyAlignment="1">
      <alignment horizontal="left" vertical="center"/>
    </xf>
    <xf numFmtId="0" fontId="4" fillId="8" borderId="6" xfId="2" applyFill="1" applyBorder="1" applyAlignment="1">
      <alignment vertical="center"/>
    </xf>
    <xf numFmtId="0" fontId="16" fillId="5" borderId="24" xfId="2" applyFont="1" applyFill="1" applyBorder="1" applyAlignment="1">
      <alignment horizontal="center"/>
    </xf>
    <xf numFmtId="0" fontId="16" fillId="5" borderId="0" xfId="2" applyFont="1" applyFill="1" applyBorder="1" applyAlignment="1">
      <alignment horizontal="center"/>
    </xf>
    <xf numFmtId="0" fontId="16" fillId="5" borderId="25" xfId="2" applyFont="1" applyFill="1" applyBorder="1" applyAlignment="1">
      <alignment horizontal="center"/>
    </xf>
    <xf numFmtId="0" fontId="28" fillId="2" borderId="25" xfId="2" applyFont="1" applyFill="1" applyBorder="1" applyAlignment="1">
      <alignment horizontal="center"/>
    </xf>
    <xf numFmtId="0" fontId="25" fillId="6" borderId="23" xfId="3" applyFont="1" applyFill="1" applyBorder="1" applyAlignment="1">
      <alignment horizontal="left" vertical="center" wrapText="1"/>
    </xf>
    <xf numFmtId="0" fontId="29" fillId="0" borderId="0" xfId="0" applyFont="1" applyAlignment="1">
      <alignment vertical="center"/>
    </xf>
    <xf numFmtId="0" fontId="35" fillId="5" borderId="0" xfId="0" applyFont="1" applyFill="1" applyAlignment="1">
      <alignment vertical="center" wrapText="1"/>
    </xf>
    <xf numFmtId="0" fontId="13" fillId="2" borderId="0" xfId="3" applyFont="1" applyFill="1" applyAlignment="1">
      <alignment vertical="center"/>
    </xf>
    <xf numFmtId="0" fontId="60" fillId="8" borderId="0" xfId="2" applyFont="1" applyFill="1" applyBorder="1" applyAlignment="1">
      <alignment horizontal="left" vertical="center" wrapText="1"/>
    </xf>
    <xf numFmtId="0" fontId="60" fillId="8" borderId="5" xfId="2" applyFont="1" applyFill="1" applyBorder="1" applyAlignment="1">
      <alignment horizontal="left" vertical="center" wrapText="1"/>
    </xf>
    <xf numFmtId="0" fontId="25" fillId="2" borderId="0" xfId="0" applyFont="1" applyFill="1" applyAlignment="1">
      <alignment horizontal="left" vertical="center" wrapText="1"/>
    </xf>
    <xf numFmtId="0" fontId="42" fillId="2" borderId="0" xfId="3" applyFont="1" applyFill="1" applyAlignment="1">
      <alignment horizontal="left" vertical="center"/>
    </xf>
    <xf numFmtId="0" fontId="72" fillId="0" borderId="0" xfId="0" applyFont="1"/>
    <xf numFmtId="0" fontId="35" fillId="5" borderId="0" xfId="3" applyFont="1" applyFill="1" applyAlignment="1">
      <alignment horizontal="left" vertical="center" wrapText="1"/>
    </xf>
    <xf numFmtId="0" fontId="37" fillId="0" borderId="0" xfId="2" applyFont="1" applyFill="1" applyAlignment="1">
      <alignment wrapText="1"/>
    </xf>
    <xf numFmtId="0" fontId="10" fillId="0" borderId="0" xfId="3" applyFont="1" applyAlignment="1">
      <alignment vertical="center" wrapText="1"/>
    </xf>
    <xf numFmtId="0" fontId="11" fillId="0" borderId="0" xfId="3" applyFont="1" applyAlignment="1">
      <alignment vertical="center" wrapText="1"/>
    </xf>
    <xf numFmtId="0" fontId="12" fillId="0" borderId="0" xfId="3" applyFont="1" applyAlignment="1">
      <alignment horizontal="left" vertical="center" wrapText="1"/>
    </xf>
    <xf numFmtId="0" fontId="45" fillId="0" borderId="0" xfId="3" applyFont="1" applyAlignment="1">
      <alignment horizontal="left" vertical="center" wrapText="1"/>
    </xf>
    <xf numFmtId="0" fontId="50" fillId="0" borderId="0" xfId="3" applyFont="1" applyAlignment="1">
      <alignment horizontal="left" vertical="center" wrapText="1"/>
    </xf>
    <xf numFmtId="0" fontId="51" fillId="0" borderId="27" xfId="3" applyFont="1" applyBorder="1" applyAlignment="1">
      <alignment vertical="center" wrapText="1"/>
    </xf>
    <xf numFmtId="0" fontId="41" fillId="0" borderId="27" xfId="3" applyFont="1" applyBorder="1" applyAlignment="1">
      <alignment vertical="center" wrapText="1"/>
    </xf>
    <xf numFmtId="0" fontId="41" fillId="0" borderId="28" xfId="3" applyFont="1" applyBorder="1" applyAlignment="1">
      <alignment vertical="center" wrapText="1"/>
    </xf>
    <xf numFmtId="0" fontId="50" fillId="0" borderId="27" xfId="3" applyFont="1" applyBorder="1" applyAlignment="1">
      <alignment vertical="center" wrapText="1"/>
    </xf>
    <xf numFmtId="0" fontId="10" fillId="0" borderId="28" xfId="3" applyFont="1" applyBorder="1" applyAlignment="1">
      <alignment horizontal="left" vertical="center" wrapText="1"/>
    </xf>
    <xf numFmtId="0" fontId="50" fillId="0" borderId="0" xfId="3" applyFont="1" applyAlignment="1">
      <alignment vertical="center" wrapText="1"/>
    </xf>
    <xf numFmtId="0" fontId="50" fillId="0" borderId="41" xfId="3" applyFont="1" applyBorder="1" applyAlignment="1">
      <alignment vertical="center" wrapText="1"/>
    </xf>
    <xf numFmtId="0" fontId="50" fillId="7" borderId="27" xfId="3" applyFont="1" applyFill="1" applyBorder="1" applyAlignment="1">
      <alignment vertical="center" wrapText="1"/>
    </xf>
    <xf numFmtId="0" fontId="12" fillId="0" borderId="0" xfId="3" applyFont="1" applyAlignment="1">
      <alignment vertical="center" wrapText="1"/>
    </xf>
    <xf numFmtId="0" fontId="12" fillId="0" borderId="3" xfId="3" applyFont="1" applyBorder="1" applyAlignment="1">
      <alignment vertical="center" wrapText="1"/>
    </xf>
    <xf numFmtId="0" fontId="54" fillId="0" borderId="0" xfId="0" applyFont="1" applyAlignment="1">
      <alignment vertical="center" wrapText="1"/>
    </xf>
    <xf numFmtId="0" fontId="49" fillId="0" borderId="47" xfId="3" applyFont="1" applyBorder="1" applyAlignment="1">
      <alignment horizontal="left" vertical="center" wrapText="1" indent="1"/>
    </xf>
    <xf numFmtId="0" fontId="41" fillId="0" borderId="47" xfId="3" applyFont="1" applyBorder="1" applyAlignment="1">
      <alignment horizontal="left" vertical="center"/>
    </xf>
    <xf numFmtId="0" fontId="49" fillId="8" borderId="47" xfId="3" applyFont="1" applyFill="1" applyBorder="1" applyAlignment="1">
      <alignment vertical="center" wrapText="1"/>
    </xf>
    <xf numFmtId="0" fontId="49" fillId="0" borderId="46" xfId="3" applyFont="1" applyBorder="1" applyAlignment="1">
      <alignment horizontal="left" vertical="center" indent="1"/>
    </xf>
    <xf numFmtId="0" fontId="41" fillId="0" borderId="46" xfId="3" applyFont="1" applyBorder="1" applyAlignment="1">
      <alignment horizontal="left" vertical="center"/>
    </xf>
    <xf numFmtId="0" fontId="49" fillId="8" borderId="46" xfId="3" applyFont="1" applyFill="1" applyBorder="1" applyAlignment="1">
      <alignment vertical="center" wrapText="1"/>
    </xf>
    <xf numFmtId="0" fontId="49" fillId="0" borderId="46" xfId="3" applyFont="1" applyBorder="1" applyAlignment="1">
      <alignment horizontal="left" vertical="center" indent="3"/>
    </xf>
    <xf numFmtId="0" fontId="49" fillId="0" borderId="48" xfId="3" applyFont="1" applyBorder="1" applyAlignment="1">
      <alignment horizontal="left" vertical="center" indent="3"/>
    </xf>
    <xf numFmtId="0" fontId="41" fillId="0" borderId="48" xfId="3" applyFont="1" applyBorder="1" applyAlignment="1">
      <alignment horizontal="left" vertical="center"/>
    </xf>
    <xf numFmtId="0" fontId="49" fillId="8" borderId="48" xfId="3" applyFont="1" applyFill="1" applyBorder="1" applyAlignment="1">
      <alignment vertical="center" wrapText="1"/>
    </xf>
    <xf numFmtId="0" fontId="41" fillId="6" borderId="46" xfId="3" applyFont="1" applyFill="1" applyBorder="1" applyAlignment="1">
      <alignment horizontal="left" vertical="center" wrapText="1"/>
    </xf>
    <xf numFmtId="0" fontId="41" fillId="6" borderId="46" xfId="3" applyFont="1" applyFill="1" applyBorder="1" applyAlignment="1">
      <alignment horizontal="left" vertical="top"/>
    </xf>
    <xf numFmtId="0" fontId="49" fillId="8" borderId="47" xfId="3" applyFont="1" applyFill="1" applyBorder="1" applyAlignment="1">
      <alignment vertical="top" wrapText="1"/>
    </xf>
    <xf numFmtId="0" fontId="41" fillId="6" borderId="27" xfId="3" applyFont="1" applyFill="1" applyBorder="1" applyAlignment="1">
      <alignment horizontal="left" vertical="center" wrapText="1"/>
    </xf>
    <xf numFmtId="0" fontId="41" fillId="6" borderId="28" xfId="3" applyFont="1" applyFill="1" applyBorder="1" applyAlignment="1">
      <alignment horizontal="left" vertical="center" wrapText="1"/>
    </xf>
    <xf numFmtId="0" fontId="41" fillId="6" borderId="29" xfId="3" applyFont="1" applyFill="1" applyBorder="1" applyAlignment="1">
      <alignment horizontal="left" vertical="center" wrapText="1"/>
    </xf>
    <xf numFmtId="3" fontId="49" fillId="8" borderId="28" xfId="3" applyNumberFormat="1" applyFont="1" applyFill="1" applyBorder="1" applyAlignment="1">
      <alignment vertical="center" wrapText="1"/>
    </xf>
    <xf numFmtId="4" fontId="49" fillId="8" borderId="28" xfId="3" applyNumberFormat="1" applyFont="1" applyFill="1" applyBorder="1" applyAlignment="1">
      <alignment vertical="center" wrapText="1"/>
    </xf>
    <xf numFmtId="0" fontId="74" fillId="0" borderId="0" xfId="3" applyFont="1" applyAlignment="1">
      <alignment horizontal="left" vertical="center"/>
    </xf>
    <xf numFmtId="0" fontId="74" fillId="6" borderId="28" xfId="3" applyFont="1" applyFill="1" applyBorder="1" applyAlignment="1">
      <alignment horizontal="left" vertical="center"/>
    </xf>
    <xf numFmtId="0" fontId="75" fillId="0" borderId="0" xfId="3" applyFont="1" applyAlignment="1">
      <alignment horizontal="left" vertical="center"/>
    </xf>
    <xf numFmtId="0" fontId="67" fillId="6" borderId="28" xfId="3" applyFont="1" applyFill="1" applyBorder="1" applyAlignment="1">
      <alignment horizontal="left" vertical="center" wrapText="1"/>
    </xf>
    <xf numFmtId="0" fontId="25" fillId="0" borderId="0" xfId="3" applyFont="1" applyFill="1" applyAlignment="1">
      <alignment horizontal="left" vertical="center"/>
    </xf>
    <xf numFmtId="0" fontId="76" fillId="0" borderId="49" xfId="7" applyBorder="1" applyAlignment="1">
      <alignment wrapText="1"/>
    </xf>
    <xf numFmtId="4" fontId="76" fillId="0" borderId="49" xfId="7" applyNumberFormat="1" applyBorder="1" applyAlignment="1">
      <alignment horizontal="right" wrapText="1"/>
    </xf>
    <xf numFmtId="167" fontId="25" fillId="0" borderId="0" xfId="3" applyNumberFormat="1" applyFont="1" applyFill="1" applyAlignment="1">
      <alignment horizontal="left" vertical="center"/>
    </xf>
    <xf numFmtId="0" fontId="41" fillId="0" borderId="0" xfId="0" applyFont="1" applyAlignment="1">
      <alignment vertical="center"/>
    </xf>
    <xf numFmtId="0" fontId="41" fillId="0" borderId="0" xfId="0" applyFont="1" applyAlignment="1">
      <alignment vertical="center" wrapText="1"/>
    </xf>
    <xf numFmtId="164" fontId="41" fillId="0" borderId="0" xfId="1" applyFont="1" applyAlignment="1">
      <alignment vertical="center"/>
    </xf>
    <xf numFmtId="0" fontId="25" fillId="0" borderId="0" xfId="3" applyFont="1" applyAlignment="1">
      <alignment horizontal="left" vertical="center"/>
    </xf>
    <xf numFmtId="0" fontId="41" fillId="5" borderId="0" xfId="0" applyFont="1" applyFill="1" applyAlignment="1">
      <alignment vertical="center"/>
    </xf>
    <xf numFmtId="0" fontId="41" fillId="5" borderId="0" xfId="0" applyFont="1" applyFill="1" applyAlignment="1">
      <alignment vertical="center" wrapText="1"/>
    </xf>
    <xf numFmtId="0" fontId="37" fillId="2" borderId="0" xfId="2" applyFont="1" applyFill="1" applyAlignment="1">
      <alignment vertical="center"/>
    </xf>
    <xf numFmtId="0" fontId="41" fillId="8" borderId="0" xfId="0" applyFont="1" applyFill="1" applyAlignment="1">
      <alignment vertical="center"/>
    </xf>
    <xf numFmtId="0" fontId="41" fillId="0" borderId="0" xfId="0" applyNumberFormat="1" applyFont="1" applyAlignment="1">
      <alignment vertical="center"/>
    </xf>
    <xf numFmtId="0" fontId="16" fillId="0" borderId="24" xfId="2" applyFont="1" applyFill="1" applyBorder="1" applyAlignment="1">
      <alignment vertical="center"/>
    </xf>
    <xf numFmtId="0" fontId="16" fillId="0" borderId="0" xfId="2" applyFont="1" applyFill="1" applyBorder="1" applyAlignment="1">
      <alignment vertical="center"/>
    </xf>
    <xf numFmtId="0" fontId="16" fillId="0" borderId="25" xfId="2" applyFont="1" applyFill="1" applyBorder="1" applyAlignment="1">
      <alignment vertical="center"/>
    </xf>
    <xf numFmtId="0" fontId="28" fillId="0" borderId="25" xfId="2" applyFont="1" applyFill="1" applyBorder="1" applyAlignment="1">
      <alignment vertical="center"/>
    </xf>
    <xf numFmtId="167" fontId="41" fillId="0" borderId="0" xfId="1" applyNumberFormat="1" applyFont="1" applyAlignment="1">
      <alignment vertical="center"/>
    </xf>
    <xf numFmtId="0" fontId="42" fillId="0" borderId="0" xfId="0" applyFont="1" applyAlignment="1">
      <alignment vertical="center"/>
    </xf>
    <xf numFmtId="0" fontId="56" fillId="0" borderId="36" xfId="0" applyFont="1" applyBorder="1" applyAlignment="1">
      <alignment vertical="center"/>
    </xf>
    <xf numFmtId="0" fontId="56" fillId="0" borderId="17" xfId="0" applyFont="1" applyBorder="1" applyAlignment="1">
      <alignment vertical="center"/>
    </xf>
    <xf numFmtId="164" fontId="56" fillId="0" borderId="37" xfId="1" applyFont="1" applyBorder="1" applyAlignment="1">
      <alignment vertical="center"/>
    </xf>
    <xf numFmtId="0" fontId="56" fillId="0" borderId="0" xfId="0" applyFont="1" applyAlignment="1">
      <alignment vertical="center"/>
    </xf>
    <xf numFmtId="164" fontId="56" fillId="0" borderId="0" xfId="1" applyFont="1" applyBorder="1" applyAlignment="1">
      <alignment vertical="center"/>
    </xf>
    <xf numFmtId="0" fontId="16" fillId="5" borderId="24" xfId="2" applyFont="1" applyFill="1" applyBorder="1" applyAlignment="1">
      <alignment horizontal="center" vertical="center"/>
    </xf>
    <xf numFmtId="0" fontId="16" fillId="5" borderId="19" xfId="2" applyFont="1" applyFill="1" applyBorder="1" applyAlignment="1">
      <alignment horizontal="center" vertical="center"/>
    </xf>
    <xf numFmtId="0" fontId="28" fillId="2" borderId="25" xfId="2" applyFont="1" applyFill="1" applyBorder="1" applyAlignment="1">
      <alignment horizontal="center" vertical="center"/>
    </xf>
    <xf numFmtId="0" fontId="25" fillId="2" borderId="0" xfId="0" applyFont="1" applyFill="1" applyAlignment="1">
      <alignment vertical="center" wrapText="1"/>
    </xf>
    <xf numFmtId="0" fontId="77" fillId="0" borderId="5" xfId="3" applyFont="1" applyBorder="1" applyAlignment="1" applyProtection="1">
      <alignment horizontal="left" vertical="center" indent="2"/>
      <protection locked="0"/>
    </xf>
    <xf numFmtId="0" fontId="78" fillId="0" borderId="28" xfId="3" applyFont="1" applyBorder="1" applyAlignment="1">
      <alignment horizontal="left" vertical="center" wrapText="1" indent="3"/>
    </xf>
    <xf numFmtId="0" fontId="52" fillId="8" borderId="28" xfId="3" applyFont="1" applyFill="1" applyBorder="1" applyAlignment="1">
      <alignment vertical="center" wrapText="1"/>
    </xf>
    <xf numFmtId="0" fontId="52" fillId="0" borderId="28" xfId="3" applyFont="1" applyBorder="1" applyAlignment="1">
      <alignment horizontal="left" vertical="center" indent="1"/>
    </xf>
    <xf numFmtId="0" fontId="74" fillId="6" borderId="29" xfId="3" applyFont="1" applyFill="1" applyBorder="1" applyAlignment="1">
      <alignment horizontal="left" vertical="center"/>
    </xf>
    <xf numFmtId="0" fontId="79" fillId="0" borderId="0" xfId="0" applyFont="1"/>
    <xf numFmtId="0" fontId="49" fillId="8" borderId="0" xfId="3" applyFont="1" applyFill="1" applyBorder="1" applyAlignment="1">
      <alignment vertical="center" wrapText="1"/>
    </xf>
    <xf numFmtId="0" fontId="41" fillId="6" borderId="0" xfId="3" applyFont="1" applyFill="1" applyBorder="1" applyAlignment="1">
      <alignment horizontal="left" vertical="center"/>
    </xf>
    <xf numFmtId="0" fontId="72" fillId="0" borderId="50" xfId="0" applyFont="1" applyBorder="1" applyAlignment="1">
      <alignment horizontal="left" vertical="center" wrapText="1" indent="2"/>
    </xf>
    <xf numFmtId="0" fontId="81" fillId="12" borderId="46" xfId="3" applyFont="1" applyFill="1" applyBorder="1" applyAlignment="1">
      <alignment horizontal="left" vertical="center" wrapText="1" indent="2"/>
    </xf>
    <xf numFmtId="0" fontId="49" fillId="8" borderId="0" xfId="3" applyFont="1" applyFill="1" applyAlignment="1">
      <alignment vertical="center" wrapText="1"/>
    </xf>
    <xf numFmtId="14" fontId="10" fillId="8" borderId="0" xfId="3" applyNumberFormat="1" applyFont="1" applyFill="1" applyAlignment="1">
      <alignment horizontal="right" vertical="center"/>
    </xf>
    <xf numFmtId="0" fontId="21" fillId="8" borderId="23" xfId="2" applyFont="1" applyFill="1" applyBorder="1" applyAlignment="1">
      <alignment vertical="center"/>
    </xf>
    <xf numFmtId="0" fontId="25" fillId="6" borderId="1" xfId="3" applyFont="1" applyFill="1" applyBorder="1" applyAlignment="1">
      <alignment horizontal="left" vertical="center" wrapText="1"/>
    </xf>
    <xf numFmtId="0" fontId="14" fillId="0" borderId="5" xfId="3" applyFont="1" applyBorder="1" applyAlignment="1" applyProtection="1">
      <alignment horizontal="left" vertical="center" indent="2"/>
      <protection locked="0"/>
    </xf>
    <xf numFmtId="0" fontId="14" fillId="0" borderId="13" xfId="3" applyFont="1" applyBorder="1" applyAlignment="1" applyProtection="1">
      <alignment horizontal="left" vertical="center" wrapText="1" indent="2"/>
      <protection locked="0"/>
    </xf>
    <xf numFmtId="0" fontId="21" fillId="0" borderId="0" xfId="2" applyFont="1" applyAlignment="1">
      <alignment vertical="center"/>
    </xf>
    <xf numFmtId="0" fontId="77" fillId="6" borderId="0" xfId="3" applyFont="1" applyFill="1" applyAlignment="1">
      <alignment horizontal="left" vertical="center"/>
    </xf>
    <xf numFmtId="0" fontId="14" fillId="8" borderId="0" xfId="3" applyFont="1" applyFill="1" applyAlignment="1">
      <alignment vertical="center"/>
    </xf>
    <xf numFmtId="0" fontId="25" fillId="6" borderId="2" xfId="3" applyFont="1" applyFill="1" applyBorder="1" applyAlignment="1">
      <alignment horizontal="left" vertical="center" wrapText="1"/>
    </xf>
    <xf numFmtId="0" fontId="14" fillId="0" borderId="10" xfId="3" applyFont="1" applyBorder="1" applyAlignment="1" applyProtection="1">
      <alignment horizontal="left" vertical="center" indent="4"/>
      <protection locked="0"/>
    </xf>
    <xf numFmtId="0" fontId="4" fillId="8" borderId="28" xfId="2" applyFill="1" applyBorder="1" applyAlignment="1">
      <alignment vertical="center" wrapText="1"/>
    </xf>
    <xf numFmtId="0" fontId="33" fillId="8" borderId="28" xfId="2" applyFont="1" applyFill="1" applyBorder="1" applyAlignment="1">
      <alignment vertical="center" wrapText="1"/>
    </xf>
    <xf numFmtId="0" fontId="52" fillId="0" borderId="29" xfId="3" applyFont="1" applyBorder="1" applyAlignment="1">
      <alignment horizontal="left" vertical="center" wrapText="1" indent="1"/>
    </xf>
    <xf numFmtId="0" fontId="82" fillId="6" borderId="28" xfId="3" applyFont="1" applyFill="1" applyBorder="1" applyAlignment="1">
      <alignment horizontal="left" vertical="center" wrapText="1"/>
    </xf>
    <xf numFmtId="0" fontId="51" fillId="6" borderId="28" xfId="3" applyFont="1" applyFill="1" applyBorder="1" applyAlignment="1">
      <alignment horizontal="left" vertical="center" wrapText="1"/>
    </xf>
    <xf numFmtId="0" fontId="83" fillId="6" borderId="28" xfId="3" applyFont="1" applyFill="1" applyBorder="1" applyAlignment="1">
      <alignment horizontal="left" vertical="center" wrapText="1"/>
    </xf>
    <xf numFmtId="0" fontId="51" fillId="6" borderId="28" xfId="3" applyFont="1" applyFill="1" applyBorder="1" applyAlignment="1">
      <alignment horizontal="left" vertical="center"/>
    </xf>
    <xf numFmtId="0" fontId="74" fillId="6" borderId="28" xfId="3" applyFont="1" applyFill="1" applyBorder="1" applyAlignment="1">
      <alignment horizontal="left" vertical="center" wrapText="1"/>
    </xf>
    <xf numFmtId="4" fontId="84" fillId="0" borderId="51" xfId="0" applyNumberFormat="1" applyFont="1" applyBorder="1" applyAlignment="1">
      <alignment horizontal="right" vertical="center" wrapText="1"/>
    </xf>
    <xf numFmtId="0" fontId="51" fillId="6" borderId="29" xfId="3" applyFont="1" applyFill="1" applyBorder="1" applyAlignment="1">
      <alignment horizontal="left" vertical="center" wrapText="1"/>
    </xf>
    <xf numFmtId="0" fontId="52" fillId="0" borderId="28" xfId="3" applyFont="1" applyBorder="1" applyAlignment="1">
      <alignment horizontal="left" vertical="center" wrapText="1" indent="1"/>
    </xf>
    <xf numFmtId="0" fontId="52" fillId="0" borderId="29" xfId="3" applyFont="1" applyBorder="1" applyAlignment="1">
      <alignment horizontal="left" vertical="center" indent="1"/>
    </xf>
    <xf numFmtId="0" fontId="72" fillId="0" borderId="0" xfId="3" applyFont="1" applyAlignment="1">
      <alignment horizontal="left" vertical="center"/>
    </xf>
    <xf numFmtId="4" fontId="86" fillId="0" borderId="49" xfId="7" applyNumberFormat="1" applyFont="1" applyBorder="1" applyAlignment="1">
      <alignment horizontal="right" wrapText="1"/>
    </xf>
    <xf numFmtId="0" fontId="72" fillId="11" borderId="45" xfId="0" applyFont="1" applyFill="1" applyBorder="1"/>
    <xf numFmtId="167" fontId="25" fillId="11" borderId="45" xfId="3" applyNumberFormat="1" applyFont="1" applyFill="1" applyBorder="1" applyAlignment="1">
      <alignment horizontal="left" vertical="center"/>
    </xf>
    <xf numFmtId="0" fontId="72" fillId="0" borderId="45" xfId="0" applyFont="1" applyBorder="1"/>
    <xf numFmtId="167" fontId="25" fillId="0" borderId="45" xfId="3" applyNumberFormat="1" applyFont="1" applyBorder="1" applyAlignment="1">
      <alignment horizontal="left" vertical="center"/>
    </xf>
    <xf numFmtId="0" fontId="76" fillId="11" borderId="49" xfId="7" applyFill="1" applyBorder="1" applyAlignment="1">
      <alignment wrapText="1"/>
    </xf>
    <xf numFmtId="0" fontId="25" fillId="11" borderId="45" xfId="3" applyFont="1" applyFill="1" applyBorder="1" applyAlignment="1">
      <alignment horizontal="left" vertical="center"/>
    </xf>
    <xf numFmtId="4" fontId="76" fillId="11" borderId="49" xfId="7" applyNumberFormat="1" applyFill="1" applyBorder="1" applyAlignment="1">
      <alignment horizontal="right" wrapText="1"/>
    </xf>
    <xf numFmtId="0" fontId="25" fillId="0" borderId="45" xfId="3" applyFont="1" applyBorder="1" applyAlignment="1">
      <alignment horizontal="left" vertical="center"/>
    </xf>
    <xf numFmtId="0" fontId="85" fillId="0" borderId="0" xfId="7" applyFont="1" applyAlignment="1">
      <alignment wrapText="1"/>
    </xf>
    <xf numFmtId="167" fontId="25" fillId="0" borderId="0" xfId="3" applyNumberFormat="1" applyFont="1" applyAlignment="1">
      <alignment horizontal="left" vertical="center"/>
    </xf>
    <xf numFmtId="0" fontId="85" fillId="0" borderId="0" xfId="0" applyNumberFormat="1" applyFont="1" applyFill="1" applyBorder="1" applyAlignment="1" applyProtection="1">
      <alignment wrapText="1"/>
    </xf>
    <xf numFmtId="0" fontId="25" fillId="0" borderId="0" xfId="0" applyNumberFormat="1" applyFont="1" applyFill="1" applyBorder="1" applyAlignment="1" applyProtection="1">
      <alignment horizontal="left" vertical="center"/>
    </xf>
    <xf numFmtId="167" fontId="25" fillId="0" borderId="0" xfId="0" applyNumberFormat="1" applyFont="1" applyFill="1" applyBorder="1" applyAlignment="1" applyProtection="1">
      <alignment horizontal="left" vertical="center"/>
    </xf>
    <xf numFmtId="4" fontId="25" fillId="0" borderId="52" xfId="0" applyNumberFormat="1" applyFont="1" applyFill="1" applyBorder="1" applyAlignment="1" applyProtection="1">
      <alignment horizontal="right" wrapText="1"/>
    </xf>
    <xf numFmtId="0" fontId="87" fillId="0" borderId="0" xfId="3" applyFont="1" applyAlignment="1">
      <alignment horizontal="left" vertical="center"/>
    </xf>
    <xf numFmtId="0" fontId="88" fillId="0" borderId="49" xfId="8" applyFont="1" applyBorder="1" applyAlignment="1">
      <alignment vertical="center" wrapText="1"/>
    </xf>
    <xf numFmtId="4" fontId="88" fillId="0" borderId="49" xfId="8" applyNumberFormat="1" applyFont="1" applyBorder="1" applyAlignment="1">
      <alignment horizontal="right" vertical="center" wrapText="1"/>
    </xf>
    <xf numFmtId="0" fontId="88" fillId="0" borderId="49" xfId="9" applyFont="1" applyBorder="1" applyAlignment="1">
      <alignment wrapText="1"/>
    </xf>
    <xf numFmtId="0" fontId="10" fillId="0" borderId="49" xfId="0" applyFont="1" applyBorder="1"/>
    <xf numFmtId="0" fontId="88" fillId="0" borderId="0" xfId="9" applyFont="1" applyAlignment="1">
      <alignment wrapText="1"/>
    </xf>
    <xf numFmtId="4" fontId="88" fillId="0" borderId="49" xfId="9" applyNumberFormat="1" applyFont="1" applyBorder="1" applyAlignment="1">
      <alignment horizontal="right" wrapText="1"/>
    </xf>
    <xf numFmtId="4" fontId="10" fillId="0" borderId="49" xfId="0" applyNumberFormat="1" applyFont="1" applyBorder="1"/>
    <xf numFmtId="4" fontId="10" fillId="0" borderId="0" xfId="0" applyNumberFormat="1" applyFont="1"/>
    <xf numFmtId="4" fontId="88" fillId="0" borderId="0" xfId="9" applyNumberFormat="1" applyFont="1" applyAlignment="1">
      <alignment horizontal="right" wrapText="1"/>
    </xf>
    <xf numFmtId="0" fontId="52" fillId="8" borderId="28" xfId="3" applyFont="1" applyFill="1" applyBorder="1" applyAlignment="1">
      <alignment horizontal="left" vertical="center" wrapText="1" indent="3"/>
    </xf>
    <xf numFmtId="0" fontId="52" fillId="0" borderId="28" xfId="3" applyFont="1" applyBorder="1" applyAlignment="1">
      <alignment horizontal="left" vertical="center" wrapText="1" indent="3"/>
    </xf>
    <xf numFmtId="14" fontId="14" fillId="6" borderId="0" xfId="3" applyNumberFormat="1" applyFont="1" applyFill="1" applyAlignment="1">
      <alignment horizontal="left" vertical="center"/>
    </xf>
    <xf numFmtId="0" fontId="28" fillId="2" borderId="4" xfId="2" applyFont="1" applyFill="1" applyBorder="1" applyAlignment="1">
      <alignment horizontal="center"/>
    </xf>
    <xf numFmtId="0" fontId="29" fillId="0" borderId="22" xfId="0" applyFont="1" applyBorder="1" applyAlignment="1">
      <alignment vertical="center"/>
    </xf>
    <xf numFmtId="0" fontId="29" fillId="0" borderId="0" xfId="0" applyFont="1" applyAlignment="1">
      <alignment vertical="center"/>
    </xf>
    <xf numFmtId="0" fontId="15" fillId="5" borderId="0" xfId="2" applyFont="1" applyFill="1" applyBorder="1" applyAlignment="1">
      <alignment vertical="center" wrapText="1"/>
    </xf>
    <xf numFmtId="0" fontId="11" fillId="2" borderId="0" xfId="3" applyFont="1" applyFill="1" applyAlignment="1">
      <alignment horizontal="left" vertical="center" wrapText="1" indent="2"/>
    </xf>
    <xf numFmtId="0" fontId="12" fillId="2" borderId="0" xfId="3" applyFont="1" applyFill="1" applyAlignment="1">
      <alignment vertical="center" wrapText="1"/>
    </xf>
    <xf numFmtId="0" fontId="16" fillId="5" borderId="0" xfId="2" applyFont="1" applyFill="1" applyAlignment="1">
      <alignment horizontal="center"/>
    </xf>
    <xf numFmtId="0" fontId="16" fillId="5" borderId="19" xfId="2" applyFont="1" applyFill="1" applyBorder="1" applyAlignment="1">
      <alignment horizontal="center"/>
    </xf>
    <xf numFmtId="0" fontId="26" fillId="4" borderId="34" xfId="3" applyFont="1" applyFill="1" applyBorder="1" applyAlignment="1">
      <alignment horizontal="left" vertical="center" wrapText="1"/>
    </xf>
    <xf numFmtId="0" fontId="26" fillId="4" borderId="0" xfId="3" applyFont="1" applyFill="1" applyAlignment="1">
      <alignment horizontal="left" vertical="center" wrapText="1"/>
    </xf>
    <xf numFmtId="0" fontId="26" fillId="4" borderId="32" xfId="3" applyFont="1" applyFill="1" applyBorder="1" applyAlignment="1">
      <alignment horizontal="left" vertical="center" wrapText="1"/>
    </xf>
    <xf numFmtId="0" fontId="26" fillId="4" borderId="23" xfId="3" applyFont="1" applyFill="1" applyBorder="1" applyAlignment="1">
      <alignment horizontal="left" vertical="center" wrapText="1"/>
    </xf>
    <xf numFmtId="0" fontId="15" fillId="5" borderId="0" xfId="2" applyFont="1" applyFill="1" applyBorder="1" applyAlignment="1">
      <alignment vertical="center"/>
    </xf>
    <xf numFmtId="0" fontId="14" fillId="5" borderId="0" xfId="3" applyFont="1" applyFill="1" applyAlignment="1">
      <alignment horizontal="left" vertical="center" wrapText="1" indent="3"/>
    </xf>
    <xf numFmtId="0" fontId="25" fillId="5" borderId="0" xfId="3" applyFont="1" applyFill="1" applyAlignment="1">
      <alignment horizontal="left" vertical="center" wrapText="1" indent="3"/>
    </xf>
    <xf numFmtId="0" fontId="25" fillId="5" borderId="0" xfId="3" applyFont="1" applyFill="1" applyAlignment="1">
      <alignment vertical="center" wrapText="1"/>
    </xf>
    <xf numFmtId="0" fontId="28" fillId="0" borderId="0" xfId="2" applyFont="1" applyFill="1" applyBorder="1" applyAlignment="1">
      <alignment horizontal="center" vertical="center"/>
    </xf>
    <xf numFmtId="0" fontId="28" fillId="2" borderId="20" xfId="2" applyFont="1" applyFill="1" applyBorder="1" applyAlignment="1">
      <alignment horizontal="center"/>
    </xf>
    <xf numFmtId="0" fontId="28" fillId="2" borderId="18" xfId="2" applyFont="1" applyFill="1" applyBorder="1" applyAlignment="1">
      <alignment horizontal="center"/>
    </xf>
    <xf numFmtId="0" fontId="21" fillId="2" borderId="0" xfId="2" applyFont="1" applyFill="1"/>
    <xf numFmtId="0" fontId="37" fillId="2" borderId="0" xfId="2" applyFont="1" applyFill="1"/>
    <xf numFmtId="0" fontId="16" fillId="5" borderId="24" xfId="2" applyFont="1" applyFill="1" applyBorder="1" applyAlignment="1">
      <alignment horizontal="center"/>
    </xf>
    <xf numFmtId="0" fontId="49" fillId="8" borderId="28" xfId="3" applyFont="1" applyFill="1" applyBorder="1" applyAlignment="1">
      <alignment horizontal="left" vertical="center" wrapText="1"/>
    </xf>
    <xf numFmtId="0" fontId="16" fillId="5" borderId="0" xfId="2" applyFont="1" applyFill="1" applyBorder="1" applyAlignment="1">
      <alignment horizontal="center"/>
    </xf>
    <xf numFmtId="0" fontId="28" fillId="2" borderId="0" xfId="2" applyFont="1" applyFill="1" applyBorder="1" applyAlignment="1">
      <alignment horizontal="center"/>
    </xf>
    <xf numFmtId="0" fontId="13" fillId="5" borderId="2" xfId="3" applyFont="1" applyFill="1" applyBorder="1" applyAlignment="1">
      <alignment vertical="center"/>
    </xf>
    <xf numFmtId="0" fontId="39" fillId="2" borderId="17" xfId="3" applyFont="1" applyFill="1" applyBorder="1" applyAlignment="1">
      <alignment horizontal="left" vertical="center"/>
    </xf>
    <xf numFmtId="0" fontId="25" fillId="0" borderId="0" xfId="3" applyFont="1" applyAlignment="1">
      <alignment horizontal="left" vertical="center"/>
    </xf>
    <xf numFmtId="0" fontId="60" fillId="0" borderId="0" xfId="2" applyFont="1" applyFill="1" applyBorder="1" applyAlignment="1">
      <alignment horizontal="left" vertical="center" wrapText="1"/>
    </xf>
    <xf numFmtId="0" fontId="60" fillId="2" borderId="5" xfId="2" applyFont="1" applyFill="1" applyBorder="1" applyAlignment="1">
      <alignment horizontal="left" vertical="center" wrapText="1"/>
    </xf>
    <xf numFmtId="0" fontId="60" fillId="2" borderId="0" xfId="2" applyFont="1" applyFill="1" applyBorder="1" applyAlignment="1">
      <alignment horizontal="left" vertical="center" wrapText="1"/>
    </xf>
    <xf numFmtId="0" fontId="51" fillId="2" borderId="0" xfId="2" applyFont="1" applyFill="1"/>
    <xf numFmtId="0" fontId="64" fillId="2" borderId="0" xfId="2" applyFont="1" applyFill="1"/>
    <xf numFmtId="0" fontId="62" fillId="2" borderId="0" xfId="0" applyFont="1" applyFill="1" applyAlignment="1">
      <alignment vertical="center" wrapText="1"/>
    </xf>
    <xf numFmtId="0" fontId="35" fillId="5" borderId="0" xfId="0" applyFont="1" applyFill="1" applyAlignment="1">
      <alignment vertical="center" wrapText="1"/>
    </xf>
    <xf numFmtId="0" fontId="25" fillId="2" borderId="0" xfId="0" applyFont="1" applyFill="1" applyAlignment="1">
      <alignment horizontal="left" vertical="center" wrapText="1" indent="3"/>
    </xf>
    <xf numFmtId="0" fontId="14" fillId="2" borderId="0" xfId="0" applyFont="1" applyFill="1" applyAlignment="1">
      <alignment horizontal="left" vertical="top" wrapText="1" indent="3"/>
    </xf>
    <xf numFmtId="0" fontId="42" fillId="2" borderId="0" xfId="0" applyFont="1" applyFill="1" applyAlignment="1">
      <alignment horizontal="left" vertical="center" wrapText="1" indent="2"/>
    </xf>
    <xf numFmtId="0" fontId="42" fillId="8" borderId="5" xfId="2" applyFont="1" applyFill="1" applyBorder="1" applyAlignment="1">
      <alignment horizontal="left" vertical="center" wrapText="1"/>
    </xf>
    <xf numFmtId="0" fontId="10" fillId="5" borderId="0" xfId="3" applyFont="1" applyFill="1" applyAlignment="1">
      <alignment horizontal="left" vertical="center" wrapText="1"/>
    </xf>
    <xf numFmtId="0" fontId="14" fillId="2" borderId="0" xfId="0" applyFont="1" applyFill="1" applyAlignment="1">
      <alignment horizontal="left" vertical="center" wrapText="1" indent="3"/>
    </xf>
    <xf numFmtId="0" fontId="14" fillId="2" borderId="0" xfId="0" applyFont="1" applyFill="1" applyAlignment="1">
      <alignment horizontal="left" vertical="center" wrapText="1"/>
    </xf>
    <xf numFmtId="0" fontId="25" fillId="2" borderId="0" xfId="0" applyFont="1" applyFill="1" applyAlignment="1">
      <alignment horizontal="left" vertical="center" wrapText="1"/>
    </xf>
    <xf numFmtId="0" fontId="77" fillId="0" borderId="23" xfId="3" applyFont="1" applyBorder="1" applyAlignment="1">
      <alignment horizontal="left" vertical="center"/>
    </xf>
    <xf numFmtId="4" fontId="52" fillId="8" borderId="28" xfId="3" applyNumberFormat="1" applyFont="1" applyFill="1" applyBorder="1" applyAlignment="1">
      <alignment vertical="center" wrapText="1"/>
    </xf>
    <xf numFmtId="0" fontId="14" fillId="8" borderId="6" xfId="3" applyFont="1" applyFill="1" applyBorder="1" applyAlignment="1">
      <alignment vertical="center"/>
    </xf>
    <xf numFmtId="0" fontId="89" fillId="6" borderId="1" xfId="2" applyFont="1" applyFill="1" applyBorder="1" applyAlignment="1">
      <alignment horizontal="left" vertical="center"/>
    </xf>
    <xf numFmtId="0" fontId="14" fillId="6" borderId="23" xfId="3" applyFont="1" applyFill="1" applyBorder="1" applyAlignment="1">
      <alignment horizontal="left" vertical="center" wrapText="1"/>
    </xf>
  </cellXfs>
  <cellStyles count="10">
    <cellStyle name="Hyperlink 2" xfId="4" xr:uid="{00000000-0005-0000-0000-000001000000}"/>
    <cellStyle name="Lien hypertexte" xfId="2" builtinId="8"/>
    <cellStyle name="Milliers" xfId="1" builtinId="3"/>
    <cellStyle name="Normal" xfId="0" builtinId="0"/>
    <cellStyle name="Normal 2" xfId="3" xr:uid="{00000000-0005-0000-0000-000004000000}"/>
    <cellStyle name="Normal_Feuil1_1" xfId="8" xr:uid="{EA2D3627-8670-46AF-83E6-29DE48D93616}"/>
    <cellStyle name="Normal_Feuil3" xfId="9" xr:uid="{3388AF9D-8800-4EEB-A235-BDEB6A56813B}"/>
    <cellStyle name="Normal_Feuil7" xfId="7" xr:uid="{5CF42697-53C1-4D63-B633-DADD65E9D2F8}"/>
    <cellStyle name="Pourcentage" xfId="6" builtinId="5"/>
    <cellStyle name="Texte explicatif" xfId="5" builtinId="53"/>
  </cellStyles>
  <dxfs count="116">
    <dxf>
      <numFmt numFmtId="0" formatCode="General"/>
      <alignment vertical="bottom" textRotation="0" wrapText="1" indent="0" justifyLastLine="0" shrinkToFit="0" readingOrder="0"/>
    </dxf>
    <dxf>
      <numFmt numFmtId="0" formatCode="General"/>
      <alignment horizontal="general" vertical="bottom" textRotation="0" wrapText="1" indent="0" justifyLastLine="0" shrinkToFit="0" readingOrder="0"/>
    </dxf>
    <dxf>
      <numFmt numFmtId="30" formatCode="@"/>
      <alignment vertical="bottom" textRotation="0" wrapText="1" indent="0" justifyLastLine="0" shrinkToFit="0" readingOrder="0"/>
    </dxf>
    <dxf>
      <alignment vertical="bottom" textRotation="0" wrapText="1" indent="0" justifyLastLine="0" shrinkToFit="0" readingOrder="0"/>
    </dxf>
    <dxf>
      <font>
        <b/>
        <i val="0"/>
        <strike val="0"/>
        <condense val="0"/>
        <extend val="0"/>
        <outline val="0"/>
        <shadow val="0"/>
        <u val="none"/>
        <vertAlign val="baseline"/>
        <sz val="11"/>
        <color theme="1"/>
        <name val="Calibri"/>
        <scheme val="minor"/>
      </font>
      <numFmt numFmtId="30" formatCode="@"/>
      <alignment horizontal="left" vertical="bottom"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solid">
          <fgColor theme="4"/>
          <bgColor theme="4"/>
        </patternFill>
      </fill>
      <alignment horizontal="general" vertical="bottom" textRotation="0" wrapText="0"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scheme val="none"/>
      </font>
      <alignment textRotation="0" wrapText="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numFmt numFmtId="167" formatCode="_ * #,##0_ ;_ * \-#,##0_ ;_ * &quot;-&quot;??_ ;_ @_ "/>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5"/>
        <color theme="1"/>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numFmt numFmtId="0" formatCode="General"/>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5"/>
        <color theme="1"/>
        <name val="Franklin Gothic Book"/>
        <family val="2"/>
        <scheme val="none"/>
      </font>
      <alignment vertical="center" textRotation="0" justifyLastLine="0" shrinkToFit="0" readingOrder="0"/>
    </dxf>
    <dxf>
      <font>
        <strike val="0"/>
        <outline val="0"/>
        <shadow val="0"/>
        <vertAlign val="baseline"/>
        <name val="Franklin Gothic Book"/>
        <family val="2"/>
        <scheme val="none"/>
      </font>
      <numFmt numFmtId="4" formatCode="#,##0.00"/>
      <alignment horizontal="right"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strike val="0"/>
        <outline val="0"/>
        <shadow val="0"/>
        <vertAlign val="baseline"/>
        <sz val="10"/>
        <name val="Arial"/>
        <family val="2"/>
        <scheme val="none"/>
      </font>
      <fill>
        <patternFill patternType="solid">
          <fgColor indexed="64"/>
          <bgColor theme="2"/>
        </patternFill>
      </fill>
      <alignment vertical="center" textRotation="0" justifyLastLine="0" shrinkToFit="0" readingOrder="0"/>
      <border diagonalUp="0" diagonalDown="0">
        <left/>
        <right/>
        <top/>
        <bottom style="thin">
          <color rgb="FF188FBB"/>
        </bottom>
        <vertical/>
        <horizontal/>
      </border>
    </dxf>
    <dxf>
      <font>
        <strike val="0"/>
        <outline val="0"/>
        <shadow val="0"/>
        <vertAlign val="baseline"/>
        <name val="Franklin Gothic Book"/>
        <family val="2"/>
        <scheme val="none"/>
      </font>
      <alignment horizontal="general"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strike val="0"/>
        <outline val="0"/>
        <shadow val="0"/>
        <vertAlign val="baseline"/>
        <name val="Franklin Gothic Book"/>
        <family val="2"/>
        <scheme val="none"/>
      </font>
      <alignment horizontal="general"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strike val="0"/>
        <outline val="0"/>
        <shadow val="0"/>
        <vertAlign val="baseline"/>
        <sz val="10"/>
        <name val="Arial"/>
        <family val="2"/>
        <scheme val="none"/>
      </font>
      <alignment horizontal="general" vertical="center" textRotation="0" wrapText="1" indent="0" justifyLastLine="0" shrinkToFit="0" readingOrder="0"/>
      <border diagonalUp="0" diagonalDown="0">
        <left style="thin">
          <color theme="4" tint="0.39997558519241921"/>
        </left>
        <right/>
        <top style="thin">
          <color theme="4" tint="0.39997558519241921"/>
        </top>
        <bottom style="thin">
          <color theme="4" tint="0.39997558519241921"/>
        </bottom>
        <vertical/>
        <horizontal/>
      </border>
    </dxf>
    <dxf>
      <font>
        <strike val="0"/>
        <outline val="0"/>
        <shadow val="0"/>
        <vertAlign val="baseline"/>
        <name val="Franklin Gothic Book"/>
        <family val="2"/>
        <scheme val="none"/>
      </font>
      <numFmt numFmtId="0" formatCode="General"/>
    </dxf>
    <dxf>
      <font>
        <strike val="0"/>
        <outline val="0"/>
        <shadow val="0"/>
        <vertAlign val="baseline"/>
        <name val="Franklin Gothic Book"/>
        <family val="2"/>
        <scheme val="none"/>
      </font>
      <numFmt numFmtId="0" formatCode="General"/>
    </dxf>
    <dxf>
      <font>
        <strike val="0"/>
        <outline val="0"/>
        <shadow val="0"/>
        <vertAlign val="baseline"/>
        <name val="Franklin Gothic Book"/>
        <family val="2"/>
        <scheme val="none"/>
      </font>
      <numFmt numFmtId="0" formatCode="General"/>
    </dxf>
    <dxf>
      <font>
        <strike val="0"/>
        <outline val="0"/>
        <shadow val="0"/>
        <vertAlign val="baseline"/>
        <name val="Franklin Gothic Book"/>
        <family val="2"/>
        <scheme val="none"/>
      </font>
      <numFmt numFmtId="0" formatCode="General"/>
    </dxf>
    <dxf>
      <font>
        <strike val="0"/>
        <outline val="0"/>
        <shadow val="0"/>
        <vertAlign val="baseline"/>
        <name val="Franklin Gothic Book"/>
        <family val="2"/>
        <scheme val="none"/>
      </font>
    </dxf>
    <dxf>
      <font>
        <strike val="0"/>
        <outline val="0"/>
        <shadow val="0"/>
        <vertAlign val="baseline"/>
        <name val="Franklin Gothic Book"/>
        <family val="2"/>
        <scheme val="none"/>
      </font>
    </dxf>
    <dxf>
      <font>
        <b val="0"/>
        <i/>
        <strike val="0"/>
        <condense val="0"/>
        <extend val="0"/>
        <outline val="0"/>
        <shadow val="0"/>
        <u val="none"/>
        <vertAlign val="baseline"/>
        <sz val="12"/>
        <color theme="1"/>
        <name val="Franklin Gothic Book"/>
        <family val="2"/>
        <scheme val="none"/>
      </font>
      <numFmt numFmtId="4" formatCode="#,##0.00"/>
      <fill>
        <patternFill patternType="none">
          <fgColor indexed="64"/>
          <bgColor indexed="65"/>
        </patternFill>
      </fill>
      <alignment horizontal="right" vertical="bottom" textRotation="0" wrapText="1" indent="0" justifyLastLine="0" shrinkToFit="0" readingOrder="0"/>
      <border diagonalUp="0" diagonalDown="0" outline="0">
        <left style="thin">
          <color indexed="22"/>
        </left>
        <right style="thin">
          <color indexed="22"/>
        </right>
        <top style="thin">
          <color indexed="22"/>
        </top>
        <bottom/>
      </border>
    </dxf>
    <dxf>
      <font>
        <b val="0"/>
        <i/>
        <strike val="0"/>
        <condense val="0"/>
        <extend val="0"/>
        <outline val="0"/>
        <shadow val="0"/>
        <u val="none"/>
        <vertAlign val="baseline"/>
        <sz val="12"/>
        <color theme="1"/>
        <name val="Franklin Gothic Book"/>
        <family val="2"/>
        <scheme val="none"/>
      </font>
      <numFmt numFmtId="4" formatCode="#,##0.00"/>
      <fill>
        <patternFill patternType="none">
          <fgColor indexed="64"/>
          <bgColor auto="1"/>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indexed="8"/>
        <name val="Franklin Gothic Book"/>
        <family val="2"/>
        <scheme val="none"/>
      </font>
      <alignment horizontal="general" vertical="bottom" textRotation="0" wrapText="1" indent="0" justifyLastLine="0" shrinkToFit="0" readingOrder="0"/>
      <border diagonalUp="0" diagonalDown="0" outline="0">
        <left/>
        <right/>
        <top/>
        <bottom/>
      </border>
    </dxf>
    <dxf>
      <font>
        <strike val="0"/>
        <outline val="0"/>
        <shadow val="0"/>
        <vertAlign val="baseline"/>
        <name val="Franklin Gothic Book"/>
        <family val="2"/>
        <scheme val="none"/>
      </font>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indexed="8"/>
        <name val="Franklin Gothic Book"/>
        <family val="2"/>
        <scheme val="none"/>
      </font>
      <alignment horizontal="general" vertical="bottom" textRotation="0" wrapText="1" indent="0" justifyLastLine="0" shrinkToFit="0" readingOrder="0"/>
      <border diagonalUp="0" diagonalDown="0" outline="0">
        <left/>
        <right/>
        <top/>
        <bottom/>
      </border>
    </dxf>
    <dxf>
      <font>
        <strike val="0"/>
        <outline val="0"/>
        <shadow val="0"/>
        <vertAlign val="baseline"/>
        <name val="Franklin Gothic Book"/>
        <family val="2"/>
        <scheme val="none"/>
      </font>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vertAlign val="baseline"/>
        <name val="Franklin Gothic Book"/>
        <family val="2"/>
        <scheme val="none"/>
      </font>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strike val="0"/>
        <outline val="0"/>
        <shadow val="0"/>
        <vertAlign val="baseline"/>
        <name val="Franklin Gothic Book"/>
        <family val="2"/>
        <scheme val="none"/>
      </font>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i/>
        <strike val="0"/>
        <outline val="0"/>
        <shadow val="0"/>
        <vertAlign val="baseline"/>
        <sz val="12"/>
        <name val="Franklin Gothic Book"/>
        <family val="2"/>
        <scheme val="none"/>
      </font>
      <fill>
        <patternFill patternType="none">
          <fgColor indexed="64"/>
          <bgColor indexed="65"/>
        </patternFill>
      </fill>
      <alignment horizontal="left" vertical="center" textRotation="0" wrapText="0" indent="0" justifyLastLine="0" shrinkToFit="0" readingOrder="0"/>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3" defaultTableStyle="TableStyleMedium2" defaultPivotStyle="PivotStyleLight16">
    <tableStyle name="EITI Table" pivot="0" count="0" xr9:uid="{1E105F24-99F8-43C5-BDF9-D6A753A24FA2}"/>
    <tableStyle name="EITI Table 2" pivot="0" count="3" xr9:uid="{75225649-1FD3-452E-B344-3C5F7BA5401C}">
      <tableStyleElement type="headerRow" dxfId="115"/>
      <tableStyleElement type="firstRowStripe" dxfId="114"/>
      <tableStyleElement type="secondRowStripe" dxfId="113"/>
    </tableStyle>
    <tableStyle name="EITI Table 3" pivot="0" count="3" xr9:uid="{75225649-1FD3-452E-B344-3C5F7BA5401C}">
      <tableStyleElement type="headerRow" dxfId="112"/>
      <tableStyleElement type="firstRowStripe" dxfId="111"/>
      <tableStyleElement type="secondRowStripe" dxfId="110"/>
    </tableStyle>
  </tableStyles>
  <colors>
    <mruColors>
      <color rgb="FFF6A70A"/>
      <color rgb="FFF2F2F2"/>
      <color rgb="FF0076AF"/>
      <color rgb="FFD9D9D9"/>
      <color rgb="FFF0D9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4</xdr:row>
      <xdr:rowOff>183252</xdr:rowOff>
    </xdr:to>
    <xdr:pic>
      <xdr:nvPicPr>
        <xdr:cNvPr id="7" name="Picture 6" descr="https://eiti.org/sites/default/files/styles/img-narrow/public/inline/logo_gradient_-_under.png?itok=F8fw0Tyz">
          <a:extLst>
            <a:ext uri="{FF2B5EF4-FFF2-40B4-BE49-F238E27FC236}">
              <a16:creationId xmlns:a16="http://schemas.microsoft.com/office/drawing/2014/main" id="{61640C93-182B-4D91-B8CE-534A3A65E72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77813" y="0"/>
          <a:ext cx="1736679" cy="994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5</xdr:row>
      <xdr:rowOff>45017</xdr:rowOff>
    </xdr:from>
    <xdr:to>
      <xdr:col>7</xdr:col>
      <xdr:colOff>0</xdr:colOff>
      <xdr:row>5</xdr:row>
      <xdr:rowOff>99390</xdr:rowOff>
    </xdr:to>
    <xdr:grpSp>
      <xdr:nvGrpSpPr>
        <xdr:cNvPr id="8" name="Group 7">
          <a:extLst>
            <a:ext uri="{FF2B5EF4-FFF2-40B4-BE49-F238E27FC236}">
              <a16:creationId xmlns:a16="http://schemas.microsoft.com/office/drawing/2014/main" id="{ED1E856C-C8D8-4A69-9BD1-D9667437E682}"/>
            </a:ext>
          </a:extLst>
        </xdr:cNvPr>
        <xdr:cNvGrpSpPr>
          <a:grpSpLocks/>
        </xdr:cNvGrpSpPr>
      </xdr:nvGrpSpPr>
      <xdr:grpSpPr bwMode="auto">
        <a:xfrm flipV="1">
          <a:off x="265340" y="1004321"/>
          <a:ext cx="13498286" cy="54373"/>
          <a:chOff x="1134" y="1904"/>
          <a:chExt cx="9546" cy="181"/>
        </a:xfrm>
      </xdr:grpSpPr>
      <xdr:sp macro="" textlink="">
        <xdr:nvSpPr>
          <xdr:cNvPr id="9" name="Rectangle 8">
            <a:extLst>
              <a:ext uri="{FF2B5EF4-FFF2-40B4-BE49-F238E27FC236}">
                <a16:creationId xmlns:a16="http://schemas.microsoft.com/office/drawing/2014/main" id="{2E72EF97-04EB-4C69-ABDD-AD665FD2B8B4}"/>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DAFE90F5-9E8A-48BC-9FC0-B1BC9C9EF2E3}"/>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826F2BEA-D9F9-4706-8913-3B37C0F9E61C}"/>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616F3F3E-32D9-4E9F-9875-9C4ACC925326}"/>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632467AE-B8EF-479C-8ABE-E4B87B75128D}"/>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09223E0-7FAC-46F2-99E3-1A136AC46D0D}"/>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408FDE80-9D68-4E68-9BC4-E67C1A9B1C75}"/>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9" name="Rectangle 18">
            <a:extLst>
              <a:ext uri="{FF2B5EF4-FFF2-40B4-BE49-F238E27FC236}">
                <a16:creationId xmlns:a16="http://schemas.microsoft.com/office/drawing/2014/main" id="{15D8932D-D2E1-47D4-A300-482A260DD3DF}"/>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4</xdr:row>
      <xdr:rowOff>200024</xdr:rowOff>
    </xdr:from>
    <xdr:to>
      <xdr:col>7</xdr:col>
      <xdr:colOff>0</xdr:colOff>
      <xdr:row>5</xdr:row>
      <xdr:rowOff>200024</xdr:rowOff>
    </xdr:to>
    <xdr:grpSp>
      <xdr:nvGrpSpPr>
        <xdr:cNvPr id="3" name="Group 2">
          <a:extLst>
            <a:ext uri="{FF2B5EF4-FFF2-40B4-BE49-F238E27FC236}">
              <a16:creationId xmlns:a16="http://schemas.microsoft.com/office/drawing/2014/main" id="{C65A8299-B3EA-458C-8DE3-6AF5BE52D529}"/>
            </a:ext>
          </a:extLst>
        </xdr:cNvPr>
        <xdr:cNvGrpSpPr>
          <a:grpSpLocks/>
        </xdr:cNvGrpSpPr>
      </xdr:nvGrpSpPr>
      <xdr:grpSpPr bwMode="auto">
        <a:xfrm>
          <a:off x="265340" y="0"/>
          <a:ext cx="13926910" cy="0"/>
          <a:chOff x="1133" y="1230"/>
          <a:chExt cx="8460" cy="208"/>
        </a:xfrm>
      </xdr:grpSpPr>
      <xdr:sp macro="" textlink="">
        <xdr:nvSpPr>
          <xdr:cNvPr id="4" name="Rektangel 2">
            <a:extLst>
              <a:ext uri="{FF2B5EF4-FFF2-40B4-BE49-F238E27FC236}">
                <a16:creationId xmlns:a16="http://schemas.microsoft.com/office/drawing/2014/main" id="{A533F3F1-6CF8-4E74-A2A8-CF7F1527F089}"/>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E2275F57-1341-4AA4-AA80-F9B361BC26D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200024</xdr:rowOff>
    </xdr:from>
    <xdr:to>
      <xdr:col>8</xdr:col>
      <xdr:colOff>0</xdr:colOff>
      <xdr:row>5</xdr:row>
      <xdr:rowOff>200024</xdr:rowOff>
    </xdr:to>
    <xdr:grpSp>
      <xdr:nvGrpSpPr>
        <xdr:cNvPr id="3" name="Group 2">
          <a:extLst>
            <a:ext uri="{FF2B5EF4-FFF2-40B4-BE49-F238E27FC236}">
              <a16:creationId xmlns:a16="http://schemas.microsoft.com/office/drawing/2014/main" id="{327F5133-DAE1-49FE-BA13-854C2168A81B}"/>
            </a:ext>
          </a:extLst>
        </xdr:cNvPr>
        <xdr:cNvGrpSpPr>
          <a:grpSpLocks/>
        </xdr:cNvGrpSpPr>
      </xdr:nvGrpSpPr>
      <xdr:grpSpPr bwMode="auto">
        <a:xfrm>
          <a:off x="268941" y="0"/>
          <a:ext cx="15559368" cy="0"/>
          <a:chOff x="1133" y="1230"/>
          <a:chExt cx="8460" cy="208"/>
        </a:xfrm>
      </xdr:grpSpPr>
      <xdr:sp macro="" textlink="">
        <xdr:nvSpPr>
          <xdr:cNvPr id="4" name="Rektangel 2">
            <a:extLst>
              <a:ext uri="{FF2B5EF4-FFF2-40B4-BE49-F238E27FC236}">
                <a16:creationId xmlns:a16="http://schemas.microsoft.com/office/drawing/2014/main" id="{0C52EB97-EF20-49FD-ABE0-FDCD3013BCE0}"/>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0AC24B51-FA8F-4143-89F4-000FFE854C18}"/>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266699</xdr:colOff>
      <xdr:row>4</xdr:row>
      <xdr:rowOff>200024</xdr:rowOff>
    </xdr:from>
    <xdr:to>
      <xdr:col>4</xdr:col>
      <xdr:colOff>2285999</xdr:colOff>
      <xdr:row>6</xdr:row>
      <xdr:rowOff>0</xdr:rowOff>
    </xdr:to>
    <xdr:grpSp>
      <xdr:nvGrpSpPr>
        <xdr:cNvPr id="3" name="Group 2">
          <a:extLst>
            <a:ext uri="{FF2B5EF4-FFF2-40B4-BE49-F238E27FC236}">
              <a16:creationId xmlns:a16="http://schemas.microsoft.com/office/drawing/2014/main" id="{8C2159D8-7352-4E2D-A5BF-AE8DA13A5427}"/>
            </a:ext>
          </a:extLst>
        </xdr:cNvPr>
        <xdr:cNvGrpSpPr>
          <a:grpSpLocks/>
        </xdr:cNvGrpSpPr>
      </xdr:nvGrpSpPr>
      <xdr:grpSpPr bwMode="auto">
        <a:xfrm>
          <a:off x="266699" y="0"/>
          <a:ext cx="13100051" cy="0"/>
          <a:chOff x="1133" y="1230"/>
          <a:chExt cx="8460" cy="208"/>
        </a:xfrm>
      </xdr:grpSpPr>
      <xdr:sp macro="" textlink="">
        <xdr:nvSpPr>
          <xdr:cNvPr id="4" name="Rektangel 2">
            <a:extLst>
              <a:ext uri="{FF2B5EF4-FFF2-40B4-BE49-F238E27FC236}">
                <a16:creationId xmlns:a16="http://schemas.microsoft.com/office/drawing/2014/main" id="{07BB548C-1AB7-47DF-867C-650435759919}"/>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9959B6CB-7FEE-4CD1-9F79-0BEC2E07616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201706" y="942974"/>
          <a:ext cx="18226368" cy="200026"/>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28</xdr:row>
      <xdr:rowOff>212910</xdr:rowOff>
    </xdr:from>
    <xdr:to>
      <xdr:col>14</xdr:col>
      <xdr:colOff>9787</xdr:colOff>
      <xdr:row>51</xdr:row>
      <xdr:rowOff>156549</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7083" y="5569322"/>
          <a:ext cx="6187888" cy="8774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3</xdr:row>
      <xdr:rowOff>304800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10</xdr:row>
      <xdr:rowOff>304800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11</xdr:row>
      <xdr:rowOff>304800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14</xdr:row>
      <xdr:rowOff>304800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40</xdr:row>
      <xdr:rowOff>177800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69</xdr:row>
      <xdr:rowOff>304800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r65/Downloads/SD/2.0/Summary%20Data%202.0%20data%20validation%20french%20translatio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r_eiti_summary_data_template_2.0%20-%202020%20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Part 3 - Reporting entities"/>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ie 1 - Présentation"/>
      <sheetName val="Partie 2 - Liste de pointage"/>
      <sheetName val="Partie 3 - Entités déclarantes"/>
      <sheetName val="Partie 4 - Recettes de l’État"/>
      <sheetName val="Feuil3"/>
      <sheetName val="Partie 5 - Données d’entreprise"/>
      <sheetName val="Liste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K4" t="str">
            <v>Oui, divulgation systématique</v>
          </cell>
        </row>
        <row r="5">
          <cell r="K5" t="str">
            <v>Oui, à travers le rapportage ITIE</v>
          </cell>
        </row>
        <row r="6">
          <cell r="K6" t="str">
            <v>Sans objet.</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1000000}" name="Government_agencies" displayName="Government_agencies" ref="B20:E91" totalsRowShown="0" headerRowDxfId="109" dataDxfId="108" tableBorderDxfId="107" headerRowCellStyle="Normal 2">
  <autoFilter ref="B20:E91" xr:uid="{00000000-0009-0000-0100-00000B000000}"/>
  <tableColumns count="4">
    <tableColumn id="1" xr3:uid="{00000000-0010-0000-0100-000001000000}" name="Nom complet de l’entité" dataDxfId="106" dataCellStyle="Normal 2"/>
    <tableColumn id="4" xr3:uid="{A515A55C-F4BE-4632-9726-8C5991446E4D}" name="Type d'Agence" dataDxfId="105" dataCellStyle="Normal 2"/>
    <tableColumn id="2" xr3:uid="{00000000-0010-0000-0100-000002000000}" name="N° d’identifiant (le cas échéant)" dataDxfId="104"/>
    <tableColumn id="3" xr3:uid="{00000000-0010-0000-0100-000003000000}" name="Total déclaré" dataDxfId="103"/>
  </tableColumns>
  <tableStyleInfo name="EITI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Companies15" displayName="Companies15" ref="B214:J231" totalsRowShown="0" headerRowDxfId="102" dataDxfId="101" tableBorderDxfId="100" headerRowCellStyle="Normal 2">
  <autoFilter ref="B214:J231" xr:uid="{00000000-0009-0000-0100-00000E000000}"/>
  <tableColumns count="9">
    <tableColumn id="1" xr3:uid="{00000000-0010-0000-0200-000001000000}" name="Nom complet du projet" dataDxfId="99"/>
    <tableColumn id="2" xr3:uid="{00000000-0010-0000-0200-000002000000}" name="Référence(s) de la convention juridique : contrat, licence, bail, concession,..." dataDxfId="98"/>
    <tableColumn id="3" xr3:uid="{00000000-0010-0000-0200-000003000000}" name="Sociétés associées, commencer par l’Opérateur" dataDxfId="97"/>
    <tableColumn id="5" xr3:uid="{00000000-0010-0000-0200-000005000000}" name="Matières premières (une matière/ligne)" dataDxfId="96" dataCellStyle="Normal 2"/>
    <tableColumn id="6" xr3:uid="{00000000-0010-0000-0200-000006000000}" name="Statut" dataDxfId="95"/>
    <tableColumn id="7" xr3:uid="{00000000-0010-0000-0200-000007000000}" name="Volume de production" dataDxfId="94"/>
    <tableColumn id="8" xr3:uid="{00000000-0010-0000-0200-000008000000}" name="Unité" dataDxfId="93"/>
    <tableColumn id="9" xr3:uid="{69ACE613-4186-4537-828E-9BCF9A056E9C}" name="Valeur de production" dataDxfId="92"/>
    <tableColumn id="10" xr3:uid="{34361E49-3DC3-4CE9-84F8-49A8DCDE718A}" name="Devise" dataDxfId="91"/>
  </tableColumns>
  <tableStyleInfo name="EITI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Companies" displayName="Companies" ref="B100:I211" totalsRowCount="1" headerRowDxfId="90" dataDxfId="89" tableBorderDxfId="88" headerRowCellStyle="Normal 2">
  <autoFilter ref="B100:I210" xr:uid="{00000000-0009-0000-0100-000009000000}"/>
  <tableColumns count="8">
    <tableColumn id="1" xr3:uid="{00000000-0010-0000-0000-000001000000}" name="Nom complet de l’entreprise" dataDxfId="87" totalsRowDxfId="86" totalsRowCellStyle="Normal_Feuil7"/>
    <tableColumn id="7" xr3:uid="{808AAC1E-1D33-4EC8-B148-4FFBA7D63DC5}" name="Type d'entreprise" dataDxfId="85" totalsRowDxfId="84" dataCellStyle="Normal 2" totalsRowCellStyle="Normal 2"/>
    <tableColumn id="2" xr3:uid="{00000000-0010-0000-0000-000002000000}" name="Identifiant de l’entreprise" dataDxfId="83" totalsRowDxfId="82" totalsRowCellStyle="Normal_Feuil7"/>
    <tableColumn id="5" xr3:uid="{00000000-0010-0000-0000-000005000000}" name="Secteur" dataDxfId="81" totalsRowDxfId="80" dataCellStyle="Normal 2" totalsRowCellStyle="Normal 2"/>
    <tableColumn id="3" xr3:uid="{00000000-0010-0000-0000-000003000000}" name="Matières premières (séparation par virgule)" dataDxfId="79" totalsRowDxfId="78" dataCellStyle="Normal 2" totalsRowCellStyle="Normal 2"/>
    <tableColumn id="4" xr3:uid="{00000000-0010-0000-0000-000004000000}" name="Cotation boursière ou site Internet d’entreprise " dataDxfId="77" totalsRowDxfId="76" totalsRowCellStyle="Normal 2"/>
    <tableColumn id="8" xr3:uid="{22462830-EB9B-4EA7-8DF6-E0AD5C287116}" name="Rapport financier audité (si indisponible, bilan comptable ou flux de trésorerie…)" dataDxfId="75" totalsRowDxfId="74" totalsRowCellStyle="Normal 2"/>
    <tableColumn id="6" xr3:uid="{00000000-0010-0000-0000-000006000000}" name="Rapport de paiements à l’État" dataDxfId="73" totalsRowDxfId="72" dataCellStyle="Normal_Feuil7" totalsRowCellStyle="Normal_Feuil7"/>
  </tableColumns>
  <tableStyleInfo name="EITI Tab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overnment_revenues_table" displayName="Government_revenues_table" ref="B21:K99" totalsRowShown="0" headerRowDxfId="71" dataDxfId="70">
  <autoFilter ref="B21:K99" xr:uid="{00000000-000C-0000-FFFF-FFFF03000000}"/>
  <tableColumns count="10">
    <tableColumn id="8" xr3:uid="{00000000-0010-0000-0300-000008000000}" name="GFS Niveau 1" dataDxfId="69"/>
    <tableColumn id="9" xr3:uid="{00000000-0010-0000-0300-000009000000}" name="GFS Niveau 2" dataDxfId="68"/>
    <tableColumn id="10" xr3:uid="{00000000-0010-0000-0300-00000A000000}" name="GFS Niveau 3" dataDxfId="67"/>
    <tableColumn id="7" xr3:uid="{00000000-0010-0000-0300-000007000000}" name="GFS Niveau 4" dataDxfId="66"/>
    <tableColumn id="1" xr3:uid="{00000000-0010-0000-0300-000001000000}" name="Classification SFP" dataDxfId="65"/>
    <tableColumn id="11" xr3:uid="{00000000-0010-0000-0300-00000B000000}" name="Secteur" dataDxfId="64" dataCellStyle="Normal_Feuil7"/>
    <tableColumn id="3" xr3:uid="{00000000-0010-0000-0300-000003000000}" name="Nom du flux de revenus" dataDxfId="63" dataCellStyle="Normal_Feuil7"/>
    <tableColumn id="4" xr3:uid="{00000000-0010-0000-0300-000004000000}" name="Entité de l’État" dataDxfId="62"/>
    <tableColumn id="5" xr3:uid="{00000000-0010-0000-0300-000005000000}" name="Valeur des revenus" dataDxfId="61" dataCellStyle="Normal_Feuil7"/>
    <tableColumn id="2" xr3:uid="{8F9EFD48-22AC-49D1-90C9-330FE689ED70}" name="Devise" dataDxfId="60"/>
  </tableColumns>
  <tableStyleInfo name="EITI Tab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B14:N1716" totalsRowShown="0" headerRowDxfId="59" dataDxfId="58">
  <autoFilter ref="B14:N1716" xr:uid="{00000000-0009-0000-0100-00000A000000}"/>
  <tableColumns count="13">
    <tableColumn id="7" xr3:uid="{00000000-0010-0000-0400-000007000000}" name="Secteur" dataDxfId="57"/>
    <tableColumn id="1" xr3:uid="{00000000-0010-0000-0400-000001000000}" name="Entreprise" dataDxfId="56"/>
    <tableColumn id="3" xr3:uid="{00000000-0010-0000-0400-000003000000}" name="Entité de l’État" dataDxfId="55"/>
    <tableColumn id="4" xr3:uid="{00000000-0010-0000-0400-000004000000}" name="Nom du paiement" dataDxfId="54"/>
    <tableColumn id="5" xr3:uid="{00000000-0010-0000-0400-000005000000}" name="Perçu par projet (O/N)" dataDxfId="53"/>
    <tableColumn id="6" xr3:uid="{00000000-0010-0000-0400-000006000000}" name="Déclaré par projet (O/N)" dataDxfId="52"/>
    <tableColumn id="2" xr3:uid="{00000000-0010-0000-0400-000002000000}" name="Nom du projet" dataDxfId="51"/>
    <tableColumn id="13" xr3:uid="{00000000-0010-0000-0400-00000D000000}" name="Devise de déclaration" dataDxfId="50"/>
    <tableColumn id="14" xr3:uid="{00000000-0010-0000-0400-00000E000000}" name="Valeur de revenus" dataDxfId="49"/>
    <tableColumn id="18" xr3:uid="{00000000-0010-0000-0400-000012000000}" name="Paiement effectué en nature?" dataDxfId="48"/>
    <tableColumn id="8" xr3:uid="{4EDA321B-D206-45BE-AA21-450873EED28F}" name="Volume en nature (si applicable)" dataDxfId="47"/>
    <tableColumn id="9" xr3:uid="{7C32B81E-95F3-4AFA-A063-B66F8C1C5A0B}" name="Unité (si applicable)" dataDxfId="46"/>
    <tableColumn id="11" xr3:uid="{F3B0EE0C-7585-4B02-A792-5C92BFE24FBA}" name="Commentaires" dataDxfId="45"/>
  </tableColumns>
  <tableStyleInfo name="EITI Tab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le1_Country_codes_and_currencies" displayName="Table1_Country_codes_and_currencies" ref="A2:G246" totalsRowShown="0" headerRowDxfId="44" dataDxfId="43">
  <autoFilter ref="A2:G246" xr:uid="{00000000-0009-0000-0100-000001000000}"/>
  <sortState xmlns:xlrd2="http://schemas.microsoft.com/office/spreadsheetml/2017/richdata2" ref="A3:G246">
    <sortCondition ref="A2:A246"/>
  </sortState>
  <tableColumns count="7">
    <tableColumn id="1" xr3:uid="{00000000-0010-0000-0500-000001000000}" name="Nom de pays ou région" dataDxfId="42"/>
    <tableColumn id="2" xr3:uid="{00000000-0010-0000-0500-000002000000}" name="Code ISO de pays (alpha 2)" dataDxfId="41"/>
    <tableColumn id="3" xr3:uid="{00000000-0010-0000-0500-000003000000}" name="Code ISO de devise (alpha 3)" dataDxfId="40"/>
    <tableColumn id="4" xr3:uid="{00000000-0010-0000-0500-000004000000}" name="Code numérique ISO (UN M49)" dataDxfId="39"/>
    <tableColumn id="5" xr3:uid="{00000000-0010-0000-0500-000005000000}" name="Code de devise (ISO 4217)" dataDxfId="38"/>
    <tableColumn id="6" xr3:uid="{00000000-0010-0000-0500-000006000000}" name="Code numérique de devise (ISO 4217)" dataDxfId="37"/>
    <tableColumn id="7" xr3:uid="{00000000-0010-0000-0500-000007000000}" name="Devise" dataDxfId="3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le2_Simple_options" displayName="Table2_Simple_options" ref="I2:I7" totalsRowShown="0" headerRowDxfId="35" dataDxfId="34">
  <autoFilter ref="I2:I7" xr:uid="{00000000-0009-0000-0100-000002000000}"/>
  <tableColumns count="1">
    <tableColumn id="1" xr3:uid="{00000000-0010-0000-0600-000001000000}" name="Liste"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e4_Currency_code_list" displayName="Table4_Currency_code_list" ref="I10:K168" totalsRowShown="0" headerRowDxfId="32" dataDxfId="30" headerRowBorderDxfId="31" tableBorderDxfId="29">
  <autoFilter ref="I10:K168" xr:uid="{00000000-0009-0000-0100-000004000000}"/>
  <tableColumns count="3">
    <tableColumn id="1" xr3:uid="{00000000-0010-0000-0700-000001000000}" name="Code de devise (ISO 4217)" dataDxfId="28"/>
    <tableColumn id="2" xr3:uid="{00000000-0010-0000-0700-000002000000}" name="Code numérique de devise (ISO 4217)" dataDxfId="27"/>
    <tableColumn id="3" xr3:uid="{00000000-0010-0000-0700-000003000000}" name="Devise" dataDxfId="2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Table3_Reporting_options" displayName="Table3_Reporting_options" ref="K2:K7" totalsRowShown="0" headerRowDxfId="25" dataDxfId="24">
  <autoFilter ref="K2:K7" xr:uid="{00000000-0009-0000-0100-000003000000}"/>
  <tableColumns count="1">
    <tableColumn id="1" xr3:uid="{00000000-0010-0000-0800-000001000000}" name="Liste" dataDxfId="2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le6_GFS_codes_classification" displayName="Table6_GFS_codes_classification" ref="S2:Y30" totalsRowShown="0" headerRowDxfId="22" dataDxfId="21">
  <autoFilter ref="S2:Y30" xr:uid="{00000000-0009-0000-0100-000007000000}"/>
  <tableColumns count="7">
    <tableColumn id="4" xr3:uid="{00000000-0010-0000-0A00-000004000000}" name="Combiné" dataDxfId="20"/>
    <tableColumn id="1" xr3:uid="{00000000-0010-0000-0A00-000001000000}" name="Codes GFS des flux de revenus issus des entreprises extractives" dataDxfId="19"/>
    <tableColumn id="2" xr3:uid="{00000000-0010-0000-0A00-000002000000}" name="Code GFS" dataDxfId="18"/>
    <tableColumn id="5" xr3:uid="{00000000-0010-0000-0A00-000005000000}" name="GFS Niveau 1" dataDxfId="17"/>
    <tableColumn id="6" xr3:uid="{00000000-0010-0000-0A00-000006000000}" name="GFS Niveau 2" dataDxfId="16"/>
    <tableColumn id="7" xr3:uid="{00000000-0010-0000-0A00-000007000000}" name="GFS Niveau 3" dataDxfId="15"/>
    <tableColumn id="8" xr3:uid="{00000000-0010-0000-0A00-000008000000}" name="GFS Niveau 4" dataDxfId="1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7_sectors" displayName="Table7_sectors" ref="AA2:AA9" totalsRowShown="0" headerRowDxfId="13" dataDxfId="12">
  <autoFilter ref="AA2:AA9" xr:uid="{00000000-0009-0000-0100-000008000000}"/>
  <tableColumns count="1">
    <tableColumn id="1" xr3:uid="{00000000-0010-0000-0B00-000001000000}" name="Secteur (s)" dataDxfId="11"/>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12" displayName="Table12" ref="AC2:AC8" totalsRowShown="0" headerRowDxfId="10" dataDxfId="9">
  <autoFilter ref="AC2:AC8" xr:uid="{00000000-0009-0000-0100-00000C000000}"/>
  <tableColumns count="1">
    <tableColumn id="1" xr3:uid="{00000000-0010-0000-0C00-000001000000}" name="Étapes du projet" dataDxfId="8"/>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DD3455F-4958-4C88-AAD7-2B3E95C9C1C1}" name="Table15" displayName="Table15" ref="AE2:AE7" totalsRowShown="0" headerRowDxfId="7" dataDxfId="6">
  <autoFilter ref="AE2:AE7" xr:uid="{CD58DBE6-DBB8-4355-BE05-6A7896FEE10E}"/>
  <tableColumns count="1">
    <tableColumn id="1" xr3:uid="{6A3BD155-D04E-45FA-B3C6-8D7C66767FAA}" name="Type d'Agence" dataDxfId="5"/>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5_Commodities_list" displayName="Table5_Commodities_list" ref="N2:P74" totalsRowShown="0" headerRowDxfId="4" dataDxfId="3">
  <autoFilter ref="N2:P74" xr:uid="{00000000-0009-0000-0100-000005000000}"/>
  <tableColumns count="3">
    <tableColumn id="1" xr3:uid="{00000000-0010-0000-0900-000001000000}" name="Code de produit HS" dataDxfId="2"/>
    <tableColumn id="4" xr3:uid="{3E801F50-2500-42BD-BE8A-30F558C882A2}" name="Description de produit HS" dataDxfId="1"/>
    <tableColumn id="3" xr3:uid="{00000000-0010-0000-0900-000003000000}" name="Description de produit HS av. volume" dataDxfId="0"/>
  </tableColumns>
  <tableStyleInfo name="TableStyleMedium1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fr/pays" TargetMode="External"/><Relationship Id="rId3" Type="http://schemas.openxmlformats.org/officeDocument/2006/relationships/hyperlink" Target="mailto:data@eiti.org" TargetMode="External"/><Relationship Id="rId7" Type="http://schemas.openxmlformats.org/officeDocument/2006/relationships/hyperlink" Target="https://eiti.org/fr" TargetMode="External"/><Relationship Id="rId12" Type="http://schemas.openxmlformats.org/officeDocument/2006/relationships/drawing" Target="../drawings/drawing1.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hyperlink" Target="mailto:data@eiti.org" TargetMode="External"/><Relationship Id="rId11" Type="http://schemas.openxmlformats.org/officeDocument/2006/relationships/printerSettings" Target="../printerSettings/printerSettings1.bin"/><Relationship Id="rId5" Type="http://schemas.openxmlformats.org/officeDocument/2006/relationships/hyperlink" Target="https://eiti.org/fr/donnees" TargetMode="External"/><Relationship Id="rId10" Type="http://schemas.openxmlformats.org/officeDocument/2006/relationships/hyperlink" Target="mailto:data@eiti.org" TargetMode="External"/><Relationship Id="rId4" Type="http://schemas.openxmlformats.org/officeDocument/2006/relationships/hyperlink" Target="mailto:data@eiti.org" TargetMode="External"/><Relationship Id="rId9" Type="http://schemas.openxmlformats.org/officeDocument/2006/relationships/hyperlink" Target="https://eiti.org/fr/document/modele-donnees-resumees-iti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iti.org/fr/document/modele-donnees-resumees-itie" TargetMode="External"/><Relationship Id="rId13" Type="http://schemas.openxmlformats.org/officeDocument/2006/relationships/hyperlink" Target="https://drive.google.com/file/d/1E103LEq4NpIDWVAvJvfD292a1G6vjf8i/view" TargetMode="External"/><Relationship Id="rId18" Type="http://schemas.openxmlformats.org/officeDocument/2006/relationships/drawing" Target="../drawings/drawing2.xml"/><Relationship Id="rId3" Type="http://schemas.openxmlformats.org/officeDocument/2006/relationships/hyperlink" Target="mailto:data@eiti.org" TargetMode="External"/><Relationship Id="rId7" Type="http://schemas.openxmlformats.org/officeDocument/2006/relationships/hyperlink" Target="https://eiti.org/fr/pays" TargetMode="External"/><Relationship Id="rId12" Type="http://schemas.openxmlformats.org/officeDocument/2006/relationships/hyperlink" Target="mailto:sdIagola@kpmg.cd" TargetMode="External"/><Relationship Id="rId17" Type="http://schemas.openxmlformats.org/officeDocument/2006/relationships/printerSettings" Target="../printerSettings/printerSettings2.bin"/><Relationship Id="rId2" Type="http://schemas.openxmlformats.org/officeDocument/2006/relationships/hyperlink" Target="mailto:data@eiti.org" TargetMode="External"/><Relationship Id="rId16" Type="http://schemas.openxmlformats.org/officeDocument/2006/relationships/hyperlink" Target="https://drive.google.com/file/d/1W6QPxcOpWJZHoXpN9ehb8ylf3ZErhP8X/view" TargetMode="External"/><Relationship Id="rId1" Type="http://schemas.openxmlformats.org/officeDocument/2006/relationships/hyperlink" Target="mailto:data@eiti.org" TargetMode="External"/><Relationship Id="rId6" Type="http://schemas.openxmlformats.org/officeDocument/2006/relationships/hyperlink" Target="https://eiti.org/fr" TargetMode="External"/><Relationship Id="rId11" Type="http://schemas.openxmlformats.org/officeDocument/2006/relationships/hyperlink" Target="https://eiti.org/fr/document/norme-itie-2019" TargetMode="External"/><Relationship Id="rId5" Type="http://schemas.openxmlformats.org/officeDocument/2006/relationships/hyperlink" Target="mailto:data@eiti.org" TargetMode="External"/><Relationship Id="rId15" Type="http://schemas.openxmlformats.org/officeDocument/2006/relationships/hyperlink" Target="https://drive.google.com/file/d/1E103LEq4NpIDWVAvJvfD292a1G6vjf8i/view" TargetMode="External"/><Relationship Id="rId10" Type="http://schemas.openxmlformats.org/officeDocument/2006/relationships/hyperlink" Target="https://eiti.org/fr/document/norme-itie-2016" TargetMode="External"/><Relationship Id="rId4" Type="http://schemas.openxmlformats.org/officeDocument/2006/relationships/hyperlink" Target="mailto:data@eiti.org" TargetMode="External"/><Relationship Id="rId9" Type="http://schemas.openxmlformats.org/officeDocument/2006/relationships/hyperlink" Target="https://fr.wikipedia.org/wiki/ISO_4217" TargetMode="External"/><Relationship Id="rId14" Type="http://schemas.openxmlformats.org/officeDocument/2006/relationships/hyperlink" Target="https://urldefense.com/v3/__https:/cami.cd/__;!!E1R1dd1bLLODlQ4!AgIZgC_oq2ocTJrjlf6Y-IEMSYuxdKMnR3vpFaH9XfhYfMNAchkUkk0zBBh58qiL_Or_KWuLGLryDDoN6C0x641c4eF6u8o$"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eiti.org/fr/document/norme-itie-2016" TargetMode="External"/><Relationship Id="rId18" Type="http://schemas.openxmlformats.org/officeDocument/2006/relationships/hyperlink" Target="https://eiti.org/fr/document/norme-itie-2016" TargetMode="External"/><Relationship Id="rId26" Type="http://schemas.openxmlformats.org/officeDocument/2006/relationships/hyperlink" Target="mailto:data@eiti.org" TargetMode="External"/><Relationship Id="rId39" Type="http://schemas.openxmlformats.org/officeDocument/2006/relationships/hyperlink" Target="https://urldefense.com/v3/__https:/ctcpm.cd/fr/*__;Iw!!E1R1dd1bLLODlQ4!DSTITwnH8c6fyYEYItlakrhF6yb195CAWNX8JzeZHHRyUfFSkeCe97QpdaM52j5nx_I2IPoj5aDVSQIR2-SYxvvCWQ$" TargetMode="External"/><Relationship Id="rId21" Type="http://schemas.openxmlformats.org/officeDocument/2006/relationships/hyperlink" Target="https://eiti.org/fr/document/norme-itie-2016" TargetMode="External"/><Relationship Id="rId34" Type="http://schemas.openxmlformats.org/officeDocument/2006/relationships/hyperlink" Target="http://www.wcoomd.org/fr/topics/nomenclature/instrument-and-tools/hs-nomenclature-2017-edition/hs-nomenclature-2017-edition.aspx" TargetMode="External"/><Relationship Id="rId42" Type="http://schemas.openxmlformats.org/officeDocument/2006/relationships/drawing" Target="../drawings/drawing3.xml"/><Relationship Id="rId7" Type="http://schemas.openxmlformats.org/officeDocument/2006/relationships/hyperlink" Target="https://eiti.org/fr/document/norme-itie-2016" TargetMode="External"/><Relationship Id="rId2" Type="http://schemas.openxmlformats.org/officeDocument/2006/relationships/hyperlink" Target="https://eiti.org/fr/document/norme-itie-2016" TargetMode="External"/><Relationship Id="rId16" Type="http://schemas.openxmlformats.org/officeDocument/2006/relationships/hyperlink" Target="https://eiti.org/fr/document/norme-itie-2016" TargetMode="External"/><Relationship Id="rId20" Type="http://schemas.openxmlformats.org/officeDocument/2006/relationships/hyperlink" Target="https://eiti.org/fr/document/norme-itie-2016" TargetMode="External"/><Relationship Id="rId29" Type="http://schemas.openxmlformats.org/officeDocument/2006/relationships/hyperlink" Target="https://eiti.org/fr/document/norme-itie-2016" TargetMode="External"/><Relationship Id="rId41" Type="http://schemas.openxmlformats.org/officeDocument/2006/relationships/printerSettings" Target="../printerSettings/printerSettings3.bin"/><Relationship Id="rId1" Type="http://schemas.openxmlformats.org/officeDocument/2006/relationships/hyperlink" Target="https://eiti.org/fr/document/norme-itie-2016" TargetMode="External"/><Relationship Id="rId6" Type="http://schemas.openxmlformats.org/officeDocument/2006/relationships/hyperlink" Target="https://eiti.org/fr/document/norme-itie-2016" TargetMode="External"/><Relationship Id="rId11" Type="http://schemas.openxmlformats.org/officeDocument/2006/relationships/hyperlink" Target="https://eiti.org/fr/document/norme-itie-2016" TargetMode="External"/><Relationship Id="rId24" Type="http://schemas.openxmlformats.org/officeDocument/2006/relationships/hyperlink" Target="mailto:data@eiti.org" TargetMode="External"/><Relationship Id="rId32" Type="http://schemas.openxmlformats.org/officeDocument/2006/relationships/hyperlink" Target="https://eiti.org/fr" TargetMode="External"/><Relationship Id="rId37" Type="http://schemas.openxmlformats.org/officeDocument/2006/relationships/hyperlink" Target="https://urldefense.com/v3/__https:/ctcpm.cd/fr/*__;Iw!!E1R1dd1bLLODlQ4!DSTITwnH8c6fyYEYItlakrhF6yb195CAWNX8JzeZHHRyUfFSkeCe97QpdaM52j5nx_I2IPoj5aDVSQIR2-SYxvvCWQ$" TargetMode="External"/><Relationship Id="rId40" Type="http://schemas.openxmlformats.org/officeDocument/2006/relationships/hyperlink" Target="https://www.leganet.cd/Legislation/Droit%20economique/Code%20Minier/Decret.038.2003.pdf" TargetMode="External"/><Relationship Id="rId5" Type="http://schemas.openxmlformats.org/officeDocument/2006/relationships/hyperlink" Target="https://eiti.org/fr/document/norme-itie-2016" TargetMode="External"/><Relationship Id="rId15" Type="http://schemas.openxmlformats.org/officeDocument/2006/relationships/hyperlink" Target="https://eiti.org/fr/document/norme-itie-2016" TargetMode="External"/><Relationship Id="rId23" Type="http://schemas.openxmlformats.org/officeDocument/2006/relationships/hyperlink" Target="mailto:data@eiti.org" TargetMode="External"/><Relationship Id="rId28" Type="http://schemas.openxmlformats.org/officeDocument/2006/relationships/hyperlink" Target="https://eiti.org/fr/document/modele-donnees-resumees-itie" TargetMode="External"/><Relationship Id="rId36" Type="http://schemas.openxmlformats.org/officeDocument/2006/relationships/hyperlink" Target="https://urldefense.com/v3/__https:/resourcecontracts.org/countries/cd__;!!E1R1dd1bLLODlQ4!EfoEo8ZBgt6i_X1ig-MUyKX_-_kPKYB5iThmPLt1C_D4JLBLQfhXQos3poxeHHI6x7zOAna8wm12u7slxM8MxQI2jw$" TargetMode="External"/><Relationship Id="rId10" Type="http://schemas.openxmlformats.org/officeDocument/2006/relationships/hyperlink" Target="https://eiti.org/fr/document/norme-itie-2016" TargetMode="External"/><Relationship Id="rId19" Type="http://schemas.openxmlformats.org/officeDocument/2006/relationships/hyperlink" Target="https://eiti.org/fr/document/norme-itie-2016" TargetMode="External"/><Relationship Id="rId31" Type="http://schemas.openxmlformats.org/officeDocument/2006/relationships/hyperlink" Target="https://unstats.un.org/unsd/nationalaccount/sna2008.asp"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norme-itie-2016" TargetMode="External"/><Relationship Id="rId14" Type="http://schemas.openxmlformats.org/officeDocument/2006/relationships/hyperlink" Target="https://eiti.org/fr/document/norme-itie-2016" TargetMode="External"/><Relationship Id="rId22" Type="http://schemas.openxmlformats.org/officeDocument/2006/relationships/hyperlink" Target="mailto:data@eiti.org" TargetMode="External"/><Relationship Id="rId27" Type="http://schemas.openxmlformats.org/officeDocument/2006/relationships/hyperlink" Target="https://eiti.org/fr/pays" TargetMode="External"/><Relationship Id="rId30" Type="http://schemas.openxmlformats.org/officeDocument/2006/relationships/hyperlink" Target="https://eiti.org/fr/document/norme-itie-2016" TargetMode="External"/><Relationship Id="rId35" Type="http://schemas.openxmlformats.org/officeDocument/2006/relationships/hyperlink" Target="https://cami.cd/wp-content/uploads/2021/07/REGISTRE-DES-DROITS-MINIERS-ET-DE-CARRIERES-VALIDES_JUILLET2021.pdf" TargetMode="External"/><Relationship Id="rId8" Type="http://schemas.openxmlformats.org/officeDocument/2006/relationships/hyperlink" Target="https://eiti.org/fr/document/norme-itie-2016" TargetMode="External"/><Relationship Id="rId3" Type="http://schemas.openxmlformats.org/officeDocument/2006/relationships/hyperlink" Target="https://eiti.org/fr/document/norme-itie-2016" TargetMode="External"/><Relationship Id="rId12" Type="http://schemas.openxmlformats.org/officeDocument/2006/relationships/hyperlink" Target="https://eiti.org/fr/document/norme-itie-2016" TargetMode="External"/><Relationship Id="rId17" Type="http://schemas.openxmlformats.org/officeDocument/2006/relationships/hyperlink" Target="https://eiti.org/fr/document/norme-itie-2016" TargetMode="External"/><Relationship Id="rId25" Type="http://schemas.openxmlformats.org/officeDocument/2006/relationships/hyperlink" Target="mailto:data@eiti.org" TargetMode="External"/><Relationship Id="rId33" Type="http://schemas.openxmlformats.org/officeDocument/2006/relationships/hyperlink" Target="https://eiti.org/fr/document/exigences-norme-itie-2016" TargetMode="External"/><Relationship Id="rId38" Type="http://schemas.openxmlformats.org/officeDocument/2006/relationships/hyperlink" Target="https://urldefense.com/v3/__https:/ctcpm.cd/fr/*__;Iw!!E1R1dd1bLLODlQ4!DSTITwnH8c6fyYEYItlakrhF6yb195CAWNX8JzeZHHRyUfFSkeCe97QpdaM52j5nx_I2IPoj5aDVSQIR2-SYxvvCWQ$" TargetMode="External"/></Relationships>
</file>

<file path=xl/worksheets/_rels/sheet4.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hyperlink" Target="https://eiti.org/fr/pays" TargetMode="External"/><Relationship Id="rId7" Type="http://schemas.openxmlformats.org/officeDocument/2006/relationships/table" Target="../tables/table1.xml"/><Relationship Id="rId2" Type="http://schemas.openxmlformats.org/officeDocument/2006/relationships/hyperlink" Target="https://eiti.org/fr/document/modele-donnees-resumees-itie" TargetMode="External"/><Relationship Id="rId1" Type="http://schemas.openxmlformats.org/officeDocument/2006/relationships/hyperlink" Target="mailto:data@eiti.or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eiti.org" TargetMode="External"/><Relationship Id="rId9"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imf.org/external/np/sta/gfsm/" TargetMode="External"/><Relationship Id="rId13" Type="http://schemas.openxmlformats.org/officeDocument/2006/relationships/table" Target="../tables/table4.xml"/><Relationship Id="rId3" Type="http://schemas.openxmlformats.org/officeDocument/2006/relationships/hyperlink" Target="https://eiti.org/document/standard" TargetMode="External"/><Relationship Id="rId7" Type="http://schemas.openxmlformats.org/officeDocument/2006/relationships/hyperlink" Target="mailto:data@eiti.org" TargetMode="External"/><Relationship Id="rId12" Type="http://schemas.openxmlformats.org/officeDocument/2006/relationships/drawing" Target="../drawings/drawing5.xm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pays" TargetMode="External"/><Relationship Id="rId11" Type="http://schemas.openxmlformats.org/officeDocument/2006/relationships/printerSettings" Target="../printerSettings/printerSettings5.bin"/><Relationship Id="rId5" Type="http://schemas.openxmlformats.org/officeDocument/2006/relationships/hyperlink" Target="https://eiti.org/fr/document/modele-donnees-resumees-itie" TargetMode="External"/><Relationship Id="rId10" Type="http://schemas.openxmlformats.org/officeDocument/2006/relationships/hyperlink" Target="https://eiti.org/fr/document/exigences-norme-itie-2016"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modele-donnees-resumees-itie" TargetMode="External"/></Relationships>
</file>

<file path=xl/worksheets/_rels/sheet6.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hyperlink" Target="https://eiti.org/fr/document/modele-donnees-resumees-itie" TargetMode="External"/><Relationship Id="rId7" Type="http://schemas.openxmlformats.org/officeDocument/2006/relationships/printerSettings" Target="../printerSettings/printerSettings6.bin"/><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document/exigences-norme-itie-2016" TargetMode="External"/><Relationship Id="rId5" Type="http://schemas.openxmlformats.org/officeDocument/2006/relationships/hyperlink" Target="mailto:data@eiti.org" TargetMode="External"/><Relationship Id="rId4" Type="http://schemas.openxmlformats.org/officeDocument/2006/relationships/hyperlink" Target="https://eiti.org/fr/pays"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O122"/>
  <sheetViews>
    <sheetView showGridLines="0" tabSelected="1" topLeftCell="A42" zoomScale="70" zoomScaleNormal="70" workbookViewId="0">
      <selection activeCell="C51" sqref="C51:E51"/>
    </sheetView>
  </sheetViews>
  <sheetFormatPr baseColWidth="10" defaultColWidth="4" defaultRowHeight="24" customHeight="1" x14ac:dyDescent="0.45"/>
  <cols>
    <col min="1" max="1" width="4" style="12"/>
    <col min="2" max="2" width="4" style="12" hidden="1" customWidth="1"/>
    <col min="3" max="3" width="76.5703125" style="12" customWidth="1"/>
    <col min="4" max="4" width="2.85546875" style="12" customWidth="1"/>
    <col min="5" max="5" width="61.7109375" style="12" customWidth="1"/>
    <col min="6" max="6" width="10.7109375" style="12" customWidth="1"/>
    <col min="7" max="7" width="50.5703125" style="12" customWidth="1"/>
    <col min="8" max="14" width="4" style="12"/>
    <col min="15" max="15" width="42" style="12" bestFit="1" customWidth="1"/>
    <col min="16" max="16384" width="4" style="12"/>
  </cols>
  <sheetData>
    <row r="1" spans="3:7" ht="15.75" customHeight="1" x14ac:dyDescent="0.45"/>
    <row r="2" spans="3:7" ht="15" x14ac:dyDescent="0.45"/>
    <row r="3" spans="3:7" ht="15" x14ac:dyDescent="0.45">
      <c r="E3" s="13"/>
      <c r="G3" s="13"/>
    </row>
    <row r="4" spans="3:7" ht="15" x14ac:dyDescent="0.45">
      <c r="E4" s="13" t="s">
        <v>2145</v>
      </c>
      <c r="F4" s="232"/>
      <c r="G4" s="367">
        <v>45300</v>
      </c>
    </row>
    <row r="5" spans="3:7" ht="15" x14ac:dyDescent="0.45"/>
    <row r="6" spans="3:7" ht="27" customHeight="1" x14ac:dyDescent="0.45"/>
    <row r="7" spans="3:7" ht="0.6" customHeight="1" x14ac:dyDescent="0.45"/>
    <row r="8" spans="3:7" ht="20.100000000000001" customHeight="1" x14ac:dyDescent="0.45"/>
    <row r="9" spans="3:7" ht="15" x14ac:dyDescent="0.45">
      <c r="C9" s="14"/>
      <c r="D9" s="15"/>
      <c r="E9" s="15"/>
      <c r="F9" s="16"/>
      <c r="G9" s="16"/>
    </row>
    <row r="10" spans="3:7" x14ac:dyDescent="0.45">
      <c r="C10" s="17" t="s">
        <v>2146</v>
      </c>
      <c r="D10" s="18"/>
      <c r="E10" s="18"/>
      <c r="F10" s="16"/>
      <c r="G10" s="16"/>
    </row>
    <row r="11" spans="3:7" ht="15" x14ac:dyDescent="0.45">
      <c r="C11" s="19" t="s">
        <v>2387</v>
      </c>
      <c r="D11" s="20"/>
      <c r="E11" s="20"/>
      <c r="F11" s="16"/>
      <c r="G11" s="16"/>
    </row>
    <row r="12" spans="3:7" ht="15" x14ac:dyDescent="0.45">
      <c r="C12" s="14"/>
      <c r="D12" s="15"/>
      <c r="E12" s="15"/>
      <c r="F12" s="16"/>
      <c r="G12" s="16"/>
    </row>
    <row r="13" spans="3:7" ht="15" x14ac:dyDescent="0.45">
      <c r="C13" s="21" t="s">
        <v>2543</v>
      </c>
      <c r="D13" s="15"/>
      <c r="E13" s="15"/>
      <c r="F13" s="16"/>
      <c r="G13" s="16"/>
    </row>
    <row r="14" spans="3:7" ht="15" x14ac:dyDescent="0.45">
      <c r="C14" s="422" t="s">
        <v>2147</v>
      </c>
      <c r="D14" s="422"/>
      <c r="E14" s="422"/>
      <c r="F14" s="16"/>
      <c r="G14" s="16"/>
    </row>
    <row r="15" spans="3:7" ht="15" x14ac:dyDescent="0.45">
      <c r="C15" s="22"/>
      <c r="D15" s="22"/>
      <c r="E15" s="22"/>
      <c r="F15" s="16"/>
      <c r="G15" s="16"/>
    </row>
    <row r="16" spans="3:7" ht="15" x14ac:dyDescent="0.45">
      <c r="C16" s="23" t="s">
        <v>2148</v>
      </c>
      <c r="D16" s="24"/>
      <c r="E16" s="24"/>
      <c r="F16" s="16"/>
      <c r="G16" s="16"/>
    </row>
    <row r="17" spans="3:7" ht="15" x14ac:dyDescent="0.45">
      <c r="C17" s="25" t="s">
        <v>2149</v>
      </c>
      <c r="D17" s="24"/>
      <c r="E17" s="24"/>
      <c r="F17" s="16"/>
      <c r="G17" s="16"/>
    </row>
    <row r="18" spans="3:7" ht="15" x14ac:dyDescent="0.45">
      <c r="C18" s="25" t="s">
        <v>2150</v>
      </c>
      <c r="D18" s="24"/>
      <c r="E18" s="24"/>
      <c r="F18" s="16"/>
      <c r="G18" s="16"/>
    </row>
    <row r="19" spans="3:7" ht="15" x14ac:dyDescent="0.45">
      <c r="C19" s="430" t="s">
        <v>2151</v>
      </c>
      <c r="D19" s="430"/>
      <c r="E19" s="430"/>
      <c r="F19" s="16"/>
      <c r="G19" s="16"/>
    </row>
    <row r="20" spans="3:7" ht="32.1" customHeight="1" x14ac:dyDescent="0.45">
      <c r="C20" s="421" t="s">
        <v>2152</v>
      </c>
      <c r="D20" s="421"/>
      <c r="E20" s="421"/>
      <c r="F20" s="16"/>
      <c r="G20" s="16"/>
    </row>
    <row r="21" spans="3:7" ht="15" x14ac:dyDescent="0.45">
      <c r="C21" s="24"/>
      <c r="D21" s="24"/>
      <c r="E21" s="24"/>
      <c r="F21" s="16"/>
      <c r="G21" s="16"/>
    </row>
    <row r="22" spans="3:7" ht="15" x14ac:dyDescent="0.45">
      <c r="C22" s="26" t="s">
        <v>2153</v>
      </c>
      <c r="D22" s="27"/>
      <c r="E22" s="27"/>
      <c r="F22" s="16"/>
      <c r="G22" s="16"/>
    </row>
    <row r="23" spans="3:7" ht="15" x14ac:dyDescent="0.45">
      <c r="C23" s="27"/>
      <c r="D23" s="27"/>
      <c r="E23" s="27"/>
      <c r="F23" s="16"/>
      <c r="G23" s="16"/>
    </row>
    <row r="24" spans="3:7" ht="15" x14ac:dyDescent="0.45">
      <c r="C24" s="28"/>
      <c r="D24" s="18"/>
      <c r="E24" s="18"/>
      <c r="F24" s="16"/>
      <c r="G24" s="16"/>
    </row>
    <row r="25" spans="3:7" ht="15" x14ac:dyDescent="0.45">
      <c r="C25" s="29" t="s">
        <v>2154</v>
      </c>
      <c r="D25" s="18"/>
      <c r="E25" s="18"/>
      <c r="F25" s="16"/>
      <c r="G25" s="16"/>
    </row>
    <row r="26" spans="3:7" ht="15" x14ac:dyDescent="0.45">
      <c r="C26" s="30"/>
      <c r="D26" s="18"/>
      <c r="E26" s="18"/>
      <c r="F26" s="16"/>
      <c r="G26" s="16"/>
    </row>
    <row r="27" spans="3:7" ht="15" x14ac:dyDescent="0.45">
      <c r="C27" s="31" t="s">
        <v>2155</v>
      </c>
      <c r="D27" s="18"/>
      <c r="E27" s="18"/>
      <c r="F27" s="16"/>
      <c r="G27" s="16"/>
    </row>
    <row r="28" spans="3:7" ht="15" x14ac:dyDescent="0.45">
      <c r="C28" s="31" t="s">
        <v>2156</v>
      </c>
      <c r="D28" s="18"/>
      <c r="E28" s="18"/>
      <c r="F28" s="16"/>
      <c r="G28" s="16"/>
    </row>
    <row r="29" spans="3:7" ht="15" x14ac:dyDescent="0.45">
      <c r="C29" s="31" t="s">
        <v>2157</v>
      </c>
      <c r="D29" s="18"/>
      <c r="E29" s="18"/>
      <c r="F29" s="16"/>
      <c r="G29" s="16"/>
    </row>
    <row r="30" spans="3:7" ht="15" x14ac:dyDescent="0.45">
      <c r="C30" s="31" t="s">
        <v>2158</v>
      </c>
      <c r="D30" s="18"/>
      <c r="E30" s="18"/>
      <c r="F30" s="16"/>
      <c r="G30" s="16"/>
    </row>
    <row r="31" spans="3:7" ht="15" x14ac:dyDescent="0.45">
      <c r="C31" s="31" t="s">
        <v>2159</v>
      </c>
      <c r="D31" s="18"/>
      <c r="E31" s="18"/>
      <c r="F31" s="16"/>
      <c r="G31" s="16"/>
    </row>
    <row r="32" spans="3:7" ht="15" x14ac:dyDescent="0.45">
      <c r="C32" s="28"/>
      <c r="D32" s="28"/>
      <c r="E32" s="28"/>
      <c r="F32" s="16"/>
      <c r="G32" s="16"/>
    </row>
    <row r="33" spans="3:7" ht="15" x14ac:dyDescent="0.4">
      <c r="C33" s="423" t="s">
        <v>2071</v>
      </c>
      <c r="D33" s="423"/>
      <c r="E33" s="32" t="s">
        <v>2112</v>
      </c>
      <c r="F33" s="16"/>
      <c r="G33" s="16"/>
    </row>
    <row r="34" spans="3:7" s="33" customFormat="1" ht="15" x14ac:dyDescent="0.4">
      <c r="C34" s="34"/>
      <c r="D34" s="34"/>
      <c r="E34" s="35"/>
    </row>
    <row r="35" spans="3:7" s="36" customFormat="1" ht="30" x14ac:dyDescent="0.45">
      <c r="C35" s="233" t="s">
        <v>2388</v>
      </c>
      <c r="E35" s="37" t="s">
        <v>2160</v>
      </c>
      <c r="G35" s="38" t="s">
        <v>2161</v>
      </c>
    </row>
    <row r="36" spans="3:7" s="33" customFormat="1" ht="15" x14ac:dyDescent="0.45">
      <c r="C36" s="39"/>
      <c r="E36" s="39"/>
      <c r="G36" s="39"/>
    </row>
    <row r="37" spans="3:7" ht="15" x14ac:dyDescent="0.4">
      <c r="C37" s="23" t="s">
        <v>2072</v>
      </c>
      <c r="D37" s="28"/>
      <c r="E37" s="40"/>
      <c r="F37" s="16"/>
      <c r="G37" s="16"/>
    </row>
    <row r="38" spans="3:7" ht="15" x14ac:dyDescent="0.4">
      <c r="C38" s="41"/>
      <c r="D38" s="41"/>
      <c r="E38" s="42"/>
    </row>
    <row r="40" spans="3:7" ht="15.6" customHeight="1" x14ac:dyDescent="0.45">
      <c r="C40" s="43" t="s">
        <v>2162</v>
      </c>
      <c r="D40" s="44"/>
      <c r="E40" s="45" t="s">
        <v>2163</v>
      </c>
      <c r="F40" s="46"/>
      <c r="G40" s="47"/>
    </row>
    <row r="41" spans="3:7" ht="43.5" customHeight="1" x14ac:dyDescent="0.45">
      <c r="C41" s="48" t="s">
        <v>2164</v>
      </c>
      <c r="D41" s="44"/>
      <c r="E41" s="49" t="s">
        <v>2165</v>
      </c>
      <c r="F41" s="50"/>
      <c r="G41" s="51"/>
    </row>
    <row r="42" spans="3:7" ht="45" customHeight="1" x14ac:dyDescent="0.45">
      <c r="C42" s="48" t="s">
        <v>2166</v>
      </c>
      <c r="D42" s="44"/>
      <c r="E42" s="426" t="s">
        <v>2167</v>
      </c>
      <c r="F42" s="427"/>
      <c r="G42" s="51"/>
    </row>
    <row r="43" spans="3:7" ht="30" customHeight="1" x14ac:dyDescent="0.45">
      <c r="C43" s="48" t="s">
        <v>2168</v>
      </c>
      <c r="D43" s="44"/>
      <c r="E43" s="49" t="s">
        <v>2169</v>
      </c>
      <c r="F43" s="50"/>
      <c r="G43" s="51"/>
    </row>
    <row r="44" spans="3:7" ht="48" customHeight="1" x14ac:dyDescent="0.45">
      <c r="C44" s="52" t="s">
        <v>2170</v>
      </c>
      <c r="D44" s="44"/>
      <c r="E44" s="428" t="s">
        <v>2171</v>
      </c>
      <c r="F44" s="429"/>
      <c r="G44" s="53"/>
    </row>
    <row r="45" spans="3:7" ht="9" customHeight="1" x14ac:dyDescent="0.45"/>
    <row r="46" spans="3:7" ht="17.25" customHeight="1" thickBot="1" x14ac:dyDescent="0.45">
      <c r="C46" s="424" t="s">
        <v>2172</v>
      </c>
      <c r="D46" s="424"/>
      <c r="E46" s="424"/>
      <c r="F46" s="424"/>
      <c r="G46" s="424"/>
    </row>
    <row r="47" spans="3:7" ht="24" customHeight="1" thickBot="1" x14ac:dyDescent="0.45">
      <c r="C47" s="425" t="s">
        <v>2173</v>
      </c>
      <c r="D47" s="425"/>
      <c r="E47" s="425"/>
      <c r="F47" s="425"/>
      <c r="G47" s="425"/>
    </row>
    <row r="48" spans="3:7" ht="19.5" customHeight="1" thickBot="1" x14ac:dyDescent="0.45">
      <c r="C48" s="424" t="s">
        <v>2174</v>
      </c>
      <c r="D48" s="424"/>
      <c r="E48" s="424"/>
      <c r="F48" s="424"/>
      <c r="G48" s="424"/>
    </row>
    <row r="49" spans="2:15" ht="18.75" customHeight="1" thickBot="1" x14ac:dyDescent="0.45">
      <c r="C49" s="418" t="s">
        <v>2175</v>
      </c>
      <c r="D49" s="418"/>
      <c r="E49" s="418"/>
      <c r="F49" s="418"/>
      <c r="G49" s="418"/>
    </row>
    <row r="50" spans="2:15" ht="15.4" thickBot="1" x14ac:dyDescent="0.5">
      <c r="C50" s="54"/>
      <c r="D50" s="54"/>
      <c r="E50" s="54"/>
      <c r="F50" s="54"/>
      <c r="G50" s="55"/>
    </row>
    <row r="51" spans="2:15" ht="18.75" customHeight="1" x14ac:dyDescent="0.45">
      <c r="C51" s="419" t="s">
        <v>2176</v>
      </c>
      <c r="D51" s="419"/>
      <c r="E51" s="419"/>
    </row>
    <row r="52" spans="2:15" ht="15" x14ac:dyDescent="0.45">
      <c r="C52" s="420" t="s">
        <v>2386</v>
      </c>
      <c r="D52" s="420"/>
      <c r="E52" s="420"/>
    </row>
    <row r="53" spans="2:15" ht="15" x14ac:dyDescent="0.45">
      <c r="B53" s="56" t="s">
        <v>2177</v>
      </c>
      <c r="C53" s="57"/>
      <c r="D53" s="56"/>
      <c r="E53" s="58"/>
      <c r="F53" s="56"/>
      <c r="G53" s="56"/>
    </row>
    <row r="54" spans="2:15" ht="15" x14ac:dyDescent="0.45">
      <c r="B54" s="59"/>
      <c r="C54" s="59"/>
      <c r="E54" s="60"/>
      <c r="G54" s="60"/>
    </row>
    <row r="55" spans="2:15" s="56" customFormat="1" ht="15" x14ac:dyDescent="0.45">
      <c r="B55" s="56" t="s">
        <v>2178</v>
      </c>
      <c r="C55" s="61"/>
      <c r="E55" s="62"/>
    </row>
    <row r="56" spans="2:15" s="56" customFormat="1" ht="15" x14ac:dyDescent="0.45">
      <c r="B56" s="56" t="s">
        <v>2178</v>
      </c>
      <c r="C56" s="61"/>
      <c r="E56" s="62"/>
    </row>
    <row r="57" spans="2:15" ht="15" customHeight="1" x14ac:dyDescent="0.45">
      <c r="B57" s="59"/>
      <c r="C57" s="59"/>
      <c r="E57" s="60"/>
      <c r="G57" s="60"/>
    </row>
    <row r="58" spans="2:15" ht="15" x14ac:dyDescent="0.45">
      <c r="B58" s="56" t="s">
        <v>2179</v>
      </c>
      <c r="C58" s="63"/>
      <c r="D58" s="56"/>
      <c r="E58" s="58"/>
      <c r="F58" s="56"/>
      <c r="G58" s="56"/>
      <c r="O58" s="56"/>
    </row>
    <row r="59" spans="2:15" s="56" customFormat="1" ht="15" x14ac:dyDescent="0.45">
      <c r="B59" s="56" t="s">
        <v>2179</v>
      </c>
      <c r="C59" s="61"/>
      <c r="E59" s="58"/>
    </row>
    <row r="60" spans="2:15" ht="15" x14ac:dyDescent="0.45">
      <c r="B60" s="56" t="s">
        <v>2179</v>
      </c>
      <c r="C60" s="61"/>
      <c r="D60" s="56"/>
      <c r="E60" s="62"/>
      <c r="F60" s="56"/>
      <c r="G60" s="56"/>
    </row>
    <row r="61" spans="2:15" s="56" customFormat="1" ht="15" x14ac:dyDescent="0.45">
      <c r="B61" s="56" t="s">
        <v>2179</v>
      </c>
      <c r="C61" s="61"/>
      <c r="E61" s="58"/>
      <c r="G61" s="64"/>
    </row>
    <row r="62" spans="2:15" ht="15" x14ac:dyDescent="0.45">
      <c r="B62" s="56" t="s">
        <v>2179</v>
      </c>
      <c r="C62" s="63"/>
      <c r="D62" s="56"/>
      <c r="E62" s="58"/>
      <c r="F62" s="56"/>
      <c r="G62" s="56"/>
    </row>
    <row r="63" spans="2:15" ht="15" x14ac:dyDescent="0.45">
      <c r="B63" s="56" t="s">
        <v>2179</v>
      </c>
      <c r="C63" s="61"/>
      <c r="D63" s="56"/>
      <c r="E63" s="62"/>
      <c r="F63" s="56"/>
      <c r="G63" s="56"/>
    </row>
    <row r="64" spans="2:15" s="56" customFormat="1" ht="15" x14ac:dyDescent="0.45">
      <c r="B64" s="56" t="s">
        <v>2179</v>
      </c>
      <c r="C64" s="61"/>
      <c r="E64" s="58"/>
      <c r="G64" s="64"/>
    </row>
    <row r="65" spans="2:7" ht="15" x14ac:dyDescent="0.45">
      <c r="B65" s="56" t="s">
        <v>2179</v>
      </c>
      <c r="C65" s="63"/>
      <c r="D65" s="56"/>
      <c r="E65" s="58"/>
      <c r="F65" s="56"/>
      <c r="G65" s="56"/>
    </row>
    <row r="66" spans="2:7" s="56" customFormat="1" ht="15" x14ac:dyDescent="0.45">
      <c r="B66" s="56" t="s">
        <v>2179</v>
      </c>
      <c r="C66" s="61"/>
      <c r="E66" s="62"/>
    </row>
    <row r="67" spans="2:7" s="56" customFormat="1" ht="15" x14ac:dyDescent="0.45">
      <c r="B67" s="56" t="s">
        <v>2179</v>
      </c>
      <c r="C67" s="61"/>
      <c r="E67" s="58"/>
      <c r="G67" s="64"/>
    </row>
    <row r="68" spans="2:7" s="56" customFormat="1" ht="15" x14ac:dyDescent="0.45">
      <c r="B68" s="59"/>
      <c r="C68" s="59"/>
      <c r="D68" s="12"/>
      <c r="E68" s="60"/>
      <c r="F68" s="12"/>
      <c r="G68" s="60"/>
    </row>
    <row r="69" spans="2:7" ht="15" x14ac:dyDescent="0.45">
      <c r="B69" s="56" t="s">
        <v>2180</v>
      </c>
      <c r="C69" s="57"/>
      <c r="D69" s="56"/>
      <c r="E69" s="58"/>
      <c r="F69" s="56"/>
      <c r="G69" s="56"/>
    </row>
    <row r="70" spans="2:7" s="56" customFormat="1" ht="15" x14ac:dyDescent="0.45">
      <c r="B70" s="56" t="s">
        <v>2180</v>
      </c>
      <c r="C70" s="65"/>
      <c r="E70" s="58"/>
    </row>
    <row r="71" spans="2:7" s="56" customFormat="1" ht="15" x14ac:dyDescent="0.45">
      <c r="B71" s="56" t="s">
        <v>2180</v>
      </c>
      <c r="C71" s="65"/>
      <c r="E71" s="58"/>
    </row>
    <row r="72" spans="2:7" ht="15" x14ac:dyDescent="0.45">
      <c r="B72" s="56" t="s">
        <v>2180</v>
      </c>
      <c r="C72" s="65"/>
      <c r="D72" s="56"/>
      <c r="E72" s="58"/>
      <c r="F72" s="56"/>
      <c r="G72" s="56"/>
    </row>
    <row r="73" spans="2:7" s="56" customFormat="1" ht="15" x14ac:dyDescent="0.45">
      <c r="B73" s="56" t="s">
        <v>2180</v>
      </c>
      <c r="C73" s="65"/>
      <c r="E73" s="58"/>
    </row>
    <row r="74" spans="2:7" s="56" customFormat="1" ht="15" x14ac:dyDescent="0.45">
      <c r="B74" s="56" t="s">
        <v>2180</v>
      </c>
      <c r="C74" s="66"/>
      <c r="E74" s="58"/>
    </row>
    <row r="75" spans="2:7" ht="15" x14ac:dyDescent="0.45">
      <c r="B75" s="56" t="s">
        <v>2180</v>
      </c>
      <c r="C75" s="65"/>
      <c r="D75" s="56"/>
      <c r="E75" s="58"/>
      <c r="F75" s="56"/>
      <c r="G75" s="56"/>
    </row>
    <row r="76" spans="2:7" ht="15" x14ac:dyDescent="0.45">
      <c r="B76" s="56" t="s">
        <v>2180</v>
      </c>
      <c r="C76" s="65"/>
      <c r="D76" s="56"/>
      <c r="E76" s="58"/>
      <c r="F76" s="56"/>
      <c r="G76" s="56"/>
    </row>
    <row r="77" spans="2:7" ht="15" x14ac:dyDescent="0.45">
      <c r="B77" s="56" t="s">
        <v>2180</v>
      </c>
      <c r="C77" s="67"/>
      <c r="D77" s="56"/>
      <c r="E77" s="58"/>
      <c r="F77" s="56"/>
      <c r="G77" s="56"/>
    </row>
    <row r="78" spans="2:7" ht="15" x14ac:dyDescent="0.45">
      <c r="B78" s="56" t="s">
        <v>2180</v>
      </c>
      <c r="C78" s="65"/>
      <c r="D78" s="56"/>
      <c r="E78" s="68"/>
      <c r="F78" s="56"/>
      <c r="G78" s="56"/>
    </row>
    <row r="79" spans="2:7" ht="15" x14ac:dyDescent="0.45">
      <c r="B79" s="56" t="s">
        <v>2180</v>
      </c>
      <c r="C79" s="69"/>
      <c r="D79" s="56"/>
      <c r="E79" s="58"/>
      <c r="F79" s="56"/>
      <c r="G79" s="56"/>
    </row>
    <row r="80" spans="2:7" ht="15" x14ac:dyDescent="0.45">
      <c r="B80" s="56" t="s">
        <v>2180</v>
      </c>
      <c r="C80" s="65"/>
      <c r="D80" s="56"/>
      <c r="E80" s="58"/>
      <c r="F80" s="56"/>
      <c r="G80" s="56"/>
    </row>
    <row r="81" spans="2:7" ht="15" x14ac:dyDescent="0.45">
      <c r="B81" s="56" t="s">
        <v>2180</v>
      </c>
      <c r="C81" s="65"/>
      <c r="D81" s="56"/>
      <c r="E81" s="58"/>
      <c r="F81" s="56"/>
      <c r="G81" s="56"/>
    </row>
    <row r="82" spans="2:7" ht="15" x14ac:dyDescent="0.45">
      <c r="B82" s="56" t="s">
        <v>2180</v>
      </c>
      <c r="C82" s="65"/>
      <c r="D82" s="56"/>
      <c r="E82" s="58"/>
      <c r="F82" s="56"/>
      <c r="G82" s="56"/>
    </row>
    <row r="83" spans="2:7" ht="15" x14ac:dyDescent="0.45">
      <c r="B83" s="56" t="s">
        <v>2180</v>
      </c>
      <c r="C83" s="65"/>
      <c r="D83" s="56"/>
      <c r="E83" s="58"/>
      <c r="F83" s="56"/>
      <c r="G83" s="56"/>
    </row>
    <row r="84" spans="2:7" ht="15" x14ac:dyDescent="0.45">
      <c r="B84" s="56"/>
      <c r="C84" s="59"/>
      <c r="D84" s="70"/>
      <c r="E84" s="71"/>
      <c r="F84" s="70"/>
      <c r="G84" s="70"/>
    </row>
    <row r="85" spans="2:7" ht="15" x14ac:dyDescent="0.45">
      <c r="B85" s="56"/>
      <c r="C85" s="61"/>
      <c r="D85" s="56"/>
      <c r="E85" s="72"/>
      <c r="F85" s="56"/>
      <c r="G85" s="56"/>
    </row>
    <row r="86" spans="2:7" ht="15" x14ac:dyDescent="0.45">
      <c r="B86" s="56"/>
      <c r="C86" s="61"/>
      <c r="D86" s="56"/>
      <c r="E86" s="72"/>
      <c r="F86" s="56"/>
      <c r="G86" s="56"/>
    </row>
    <row r="87" spans="2:7" ht="15" x14ac:dyDescent="0.45">
      <c r="B87" s="56"/>
      <c r="C87" s="61"/>
      <c r="D87" s="56"/>
      <c r="E87" s="72"/>
      <c r="F87" s="56"/>
      <c r="G87" s="56"/>
    </row>
    <row r="88" spans="2:7" ht="15" x14ac:dyDescent="0.45">
      <c r="B88" s="56"/>
      <c r="C88" s="61"/>
      <c r="D88" s="56"/>
      <c r="E88" s="72"/>
      <c r="F88" s="56"/>
      <c r="G88" s="56"/>
    </row>
    <row r="89" spans="2:7" s="56" customFormat="1" ht="15" x14ac:dyDescent="0.45">
      <c r="B89" s="59"/>
      <c r="C89" s="59"/>
      <c r="D89" s="70"/>
      <c r="E89" s="71"/>
      <c r="F89" s="70"/>
      <c r="G89" s="70"/>
    </row>
    <row r="90" spans="2:7" ht="15" x14ac:dyDescent="0.45">
      <c r="B90" s="56" t="s">
        <v>2181</v>
      </c>
      <c r="C90" s="61"/>
      <c r="D90" s="56"/>
      <c r="E90" s="58"/>
      <c r="F90" s="56"/>
      <c r="G90" s="56"/>
    </row>
    <row r="91" spans="2:7" ht="15" x14ac:dyDescent="0.45">
      <c r="B91" s="56" t="s">
        <v>2181</v>
      </c>
      <c r="C91" s="61"/>
      <c r="D91" s="56"/>
      <c r="E91" s="58"/>
      <c r="F91" s="56"/>
      <c r="G91" s="56"/>
    </row>
    <row r="92" spans="2:7" ht="15" x14ac:dyDescent="0.45">
      <c r="B92" s="56" t="s">
        <v>2181</v>
      </c>
      <c r="C92" s="61"/>
      <c r="D92" s="56"/>
      <c r="E92" s="58"/>
      <c r="F92" s="56"/>
      <c r="G92" s="56"/>
    </row>
    <row r="93" spans="2:7" ht="15" x14ac:dyDescent="0.45">
      <c r="B93" s="56" t="s">
        <v>2181</v>
      </c>
      <c r="C93" s="58"/>
      <c r="D93" s="56"/>
      <c r="E93" s="58"/>
      <c r="F93" s="56"/>
      <c r="G93" s="56"/>
    </row>
    <row r="94" spans="2:7" ht="15" x14ac:dyDescent="0.45">
      <c r="C94" s="41"/>
      <c r="D94" s="41"/>
      <c r="E94" s="41"/>
      <c r="F94" s="41"/>
    </row>
    <row r="95" spans="2:7" ht="15" x14ac:dyDescent="0.45"/>
    <row r="103" ht="15" x14ac:dyDescent="0.45"/>
    <row r="104" ht="15" x14ac:dyDescent="0.45"/>
    <row r="105" ht="15" x14ac:dyDescent="0.45"/>
    <row r="106" ht="15" x14ac:dyDescent="0.45"/>
    <row r="107" ht="15" x14ac:dyDescent="0.45"/>
    <row r="108" ht="15" x14ac:dyDescent="0.45"/>
    <row r="109" ht="15" x14ac:dyDescent="0.45"/>
    <row r="110" ht="15" x14ac:dyDescent="0.45"/>
    <row r="111" ht="15" x14ac:dyDescent="0.45"/>
    <row r="112" ht="15" x14ac:dyDescent="0.45"/>
    <row r="113" ht="15" x14ac:dyDescent="0.45"/>
    <row r="114" ht="15" x14ac:dyDescent="0.45"/>
    <row r="115" ht="15" x14ac:dyDescent="0.45"/>
    <row r="116" ht="15" x14ac:dyDescent="0.45"/>
    <row r="117" ht="15" x14ac:dyDescent="0.45"/>
    <row r="118" ht="15" x14ac:dyDescent="0.45"/>
    <row r="119" ht="15" x14ac:dyDescent="0.45"/>
    <row r="120" ht="15" x14ac:dyDescent="0.45"/>
    <row r="121" ht="15" x14ac:dyDescent="0.45"/>
    <row r="122" ht="15" x14ac:dyDescent="0.45"/>
  </sheetData>
  <mergeCells count="12">
    <mergeCell ref="C49:G49"/>
    <mergeCell ref="C51:E51"/>
    <mergeCell ref="C52:E52"/>
    <mergeCell ref="C20:E20"/>
    <mergeCell ref="C14:E14"/>
    <mergeCell ref="C33:D33"/>
    <mergeCell ref="C46:G46"/>
    <mergeCell ref="C47:G47"/>
    <mergeCell ref="C48:G48"/>
    <mergeCell ref="E42:F42"/>
    <mergeCell ref="E44:F44"/>
    <mergeCell ref="C19:E19"/>
  </mergeCells>
  <dataValidations count="5">
    <dataValidation type="whole" allowBlank="1" showInputMessage="1" showErrorMessage="1" errorTitle="Veuillez ne pas modifier" error="Veuillez ne pas modifier ces cellules" sqref="C50:E51 F50:G52 C43:C45 C9:C10 C12:C41 D9:G45" xr:uid="{13F155AD-BBB8-4E9A-B392-DA413267DE35}">
      <formula1>10000</formula1>
      <formula2>50000</formula2>
    </dataValidation>
    <dataValidation type="whole" errorStyle="warning" allowBlank="1" showInputMessage="1" showErrorMessage="1" errorTitle="Veuillez ne pas modifier" error="Renseigné par le Secrétariat International" sqref="G4" xr:uid="{F920BEDA-BF7E-4A43-83C5-3937312D3587}">
      <formula1>444</formula1>
      <formula2>555</formula2>
    </dataValidation>
    <dataValidation type="whole" allowBlank="1" showInputMessage="1" showErrorMessage="1" errorTitle="Veuillez ne pas modifier" error="Veuillez ne pas modifier ces cellules" sqref="C46:G49 C42" xr:uid="{EAE1BBC4-6443-47CD-9131-7AE0B65466F1}">
      <formula1>444</formula1>
      <formula2>445</formula2>
    </dataValidation>
    <dataValidation allowBlank="1" showInputMessage="1" showErrorMessage="1" errorTitle="Veuillez ne pas modifier" error="Veuillez ne pas modifier ces cellules" sqref="C52:E52" xr:uid="{655ACAC1-5954-4C64-B9C5-3C0536942680}"/>
    <dataValidation type="whole" allowBlank="1" showInputMessage="1" showErrorMessage="1" errorTitle="Veuillez ne pas modifier" error="Veuillez ne pas modifier ces cellules" sqref="C11" xr:uid="{4DD1DD63-FCE6-41BF-8EB8-0746FAC32F0A}">
      <formula1>4</formula1>
      <formula2>5</formula2>
    </dataValidation>
  </dataValidations>
  <hyperlinks>
    <hyperlink ref="C49:G49" r:id="rId1" display="Give us your feedback or report a conflict in the data! Write to us at  data@eiti.org" xr:uid="{00000000-0004-0000-0000-000003000000}"/>
    <hyperlink ref="G49" r:id="rId2" display="Give us your feedback or report a conflict in the data! Write to us at  data@eiti.org" xr:uid="{00000000-0004-0000-0000-000007000000}"/>
    <hyperlink ref="E49:F49" r:id="rId3" display="Give us your feedback or report a conflict in the data! Write to us at  data@eiti.org" xr:uid="{00000000-0004-0000-0000-00000B000000}"/>
    <hyperlink ref="F49" r:id="rId4" display="Give us your feedback or report a conflict in the data! Write to us at  data@eiti.org" xr:uid="{00000000-0004-0000-0000-00000F000000}"/>
    <hyperlink ref="C20:E20" r:id="rId5" display="4. Les données serviront à alimenter le référentiel mondial de données ITIE, disponible sur le site Internet international de l’ITIE à https://eiti.org/fr/donnees. Le fichier vous sera renvoyé, afin de pouvoir être publié sur les canaux de votre choix." xr:uid="{00000000-0004-0000-0000-000011000000}"/>
    <hyperlink ref="E33" r:id="rId6" xr:uid="{00000000-0004-0000-0000-000010000000}"/>
    <hyperlink ref="C46:G46" r:id="rId7" display="Pour plus d’information sur l’ITIE, visitez notre site Internet  https://eiti.org" xr:uid="{3E04576D-7ECA-4DE4-8061-A5DAEEDAD777}"/>
    <hyperlink ref="C47:G47" r:id="rId8" display="Vous voulez en savoir plus sur votre pays ? Vérifiez si votre pays met en œuvre la Norme ITIE en visitant https://eiti.org/countries" xr:uid="{59122BD4-E3AC-460E-97D6-C3A524F16B1E}"/>
    <hyperlink ref="C48:G48" r:id="rId9" display="Pour la version la plus récente des modèles de données résumées, consultez https://eiti.org/fr/document/modele-donnees-resumees-itie" xr:uid="{383869F0-2B8C-4CEC-ACE7-9224BDDDC087}"/>
    <hyperlink ref="C19:E19" r:id="rId10" display="3. Prière de soumettre cette fiche de données en même temps que le Rapport ITIE. L’envoyer au Secrétariat international à : data@eiti.org. " xr:uid="{FB3CFA49-57A4-49D6-8B35-1EE96AAAD3B8}"/>
  </hyperlinks>
  <pageMargins left="0.7" right="0.7" top="0.75" bottom="0.75" header="0.3" footer="0.3"/>
  <pageSetup paperSize="9" orientation="portrait"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126"/>
  <sheetViews>
    <sheetView showGridLines="0" topLeftCell="A19" zoomScale="70" zoomScaleNormal="70" workbookViewId="0">
      <selection activeCell="E59" sqref="E59:E62"/>
    </sheetView>
  </sheetViews>
  <sheetFormatPr baseColWidth="10" defaultColWidth="4" defaultRowHeight="24" customHeight="1" x14ac:dyDescent="0.45"/>
  <cols>
    <col min="1" max="1" width="4" style="12"/>
    <col min="2" max="2" width="4" style="12" hidden="1" customWidth="1"/>
    <col min="3" max="3" width="84.140625" style="12" customWidth="1"/>
    <col min="4" max="4" width="2.85546875" style="12" customWidth="1"/>
    <col min="5" max="5" width="57.28515625" style="12" customWidth="1"/>
    <col min="6" max="6" width="2.85546875" style="12" customWidth="1"/>
    <col min="7" max="7" width="61.7109375" style="12" customWidth="1"/>
    <col min="8" max="10" width="4" style="12"/>
    <col min="11" max="11" width="9.5703125" style="12" bestFit="1" customWidth="1"/>
    <col min="12" max="14" width="4" style="12"/>
    <col min="15" max="15" width="42" style="12" bestFit="1" customWidth="1"/>
    <col min="16" max="16" width="50" style="12" customWidth="1"/>
    <col min="17" max="16384" width="4" style="12"/>
  </cols>
  <sheetData>
    <row r="1" spans="3:9" ht="15.75" hidden="1" customHeight="1" x14ac:dyDescent="0.45"/>
    <row r="2" spans="3:9" ht="15" hidden="1" x14ac:dyDescent="0.45"/>
    <row r="3" spans="3:9" ht="15" hidden="1" x14ac:dyDescent="0.45">
      <c r="E3" s="13"/>
      <c r="G3" s="13" t="s">
        <v>2182</v>
      </c>
    </row>
    <row r="4" spans="3:9" ht="15" hidden="1" x14ac:dyDescent="0.45">
      <c r="E4" s="13"/>
      <c r="G4" s="13">
        <f>Introduction!G4</f>
        <v>45300</v>
      </c>
    </row>
    <row r="5" spans="3:9" ht="15" hidden="1" x14ac:dyDescent="0.45"/>
    <row r="6" spans="3:9" ht="15" hidden="1" x14ac:dyDescent="0.45"/>
    <row r="7" spans="3:9" ht="15" x14ac:dyDescent="0.45"/>
    <row r="8" spans="3:9" ht="15" x14ac:dyDescent="0.45">
      <c r="C8" s="15" t="s">
        <v>2223</v>
      </c>
      <c r="D8" s="15"/>
      <c r="E8" s="15"/>
      <c r="F8" s="15"/>
      <c r="G8" s="15"/>
    </row>
    <row r="9" spans="3:9" ht="19.5" customHeight="1" x14ac:dyDescent="0.45">
      <c r="C9" s="73" t="s">
        <v>2183</v>
      </c>
      <c r="D9" s="74"/>
      <c r="E9" s="74"/>
      <c r="F9" s="74"/>
      <c r="G9" s="73"/>
    </row>
    <row r="10" spans="3:9" ht="30.6" customHeight="1" x14ac:dyDescent="0.45">
      <c r="C10" s="431" t="s">
        <v>2224</v>
      </c>
      <c r="D10" s="431"/>
      <c r="E10" s="431"/>
      <c r="F10" s="75"/>
      <c r="G10" s="433"/>
    </row>
    <row r="11" spans="3:9" ht="31.5" customHeight="1" x14ac:dyDescent="0.45">
      <c r="C11" s="432" t="s">
        <v>2113</v>
      </c>
      <c r="D11" s="432"/>
      <c r="E11" s="432"/>
      <c r="F11" s="75"/>
      <c r="G11" s="433"/>
    </row>
    <row r="12" spans="3:9" ht="14.45" customHeight="1" x14ac:dyDescent="0.45">
      <c r="C12" s="432" t="s">
        <v>2225</v>
      </c>
      <c r="D12" s="432"/>
      <c r="E12" s="432"/>
      <c r="F12" s="432"/>
      <c r="G12" s="433"/>
    </row>
    <row r="13" spans="3:9" ht="14.1" customHeight="1" x14ac:dyDescent="0.4">
      <c r="C13" s="76" t="s">
        <v>2226</v>
      </c>
      <c r="D13" s="76"/>
      <c r="E13" s="76"/>
      <c r="F13" s="76"/>
      <c r="G13" s="433"/>
      <c r="H13" s="77"/>
      <c r="I13" s="77"/>
    </row>
    <row r="14" spans="3:9" ht="15" x14ac:dyDescent="0.45">
      <c r="D14" s="78"/>
      <c r="E14" s="78"/>
    </row>
    <row r="15" spans="3:9" ht="30" x14ac:dyDescent="0.45">
      <c r="C15" s="233" t="s">
        <v>2388</v>
      </c>
      <c r="D15" s="33"/>
      <c r="E15" s="37" t="s">
        <v>2073</v>
      </c>
      <c r="F15" s="33"/>
      <c r="G15" s="79" t="s">
        <v>2161</v>
      </c>
    </row>
    <row r="16" spans="3:9" ht="15" x14ac:dyDescent="0.45">
      <c r="D16" s="78"/>
      <c r="E16" s="78"/>
    </row>
    <row r="17" spans="1:7" ht="24.4" thickBot="1" x14ac:dyDescent="0.5">
      <c r="B17" s="80"/>
      <c r="C17" s="81" t="s">
        <v>2184</v>
      </c>
      <c r="D17" s="82"/>
      <c r="E17" s="83"/>
      <c r="F17" s="82"/>
      <c r="G17" s="82"/>
    </row>
    <row r="18" spans="1:7" ht="15.4" thickBot="1" x14ac:dyDescent="0.5">
      <c r="A18" s="84"/>
      <c r="B18" s="84"/>
      <c r="C18" s="85" t="s">
        <v>2185</v>
      </c>
      <c r="D18" s="86"/>
      <c r="E18" s="87" t="s">
        <v>2186</v>
      </c>
      <c r="F18" s="86"/>
      <c r="G18" s="88" t="s">
        <v>2187</v>
      </c>
    </row>
    <row r="19" spans="1:7" ht="15.4" thickBot="1" x14ac:dyDescent="0.5">
      <c r="B19" s="89"/>
      <c r="C19" s="90" t="s">
        <v>2177</v>
      </c>
      <c r="D19" s="82"/>
      <c r="E19" s="91"/>
      <c r="F19" s="82"/>
      <c r="G19" s="91"/>
    </row>
    <row r="20" spans="1:7" ht="15" x14ac:dyDescent="0.45">
      <c r="A20" s="56"/>
      <c r="B20" s="56" t="s">
        <v>2177</v>
      </c>
      <c r="C20" s="92" t="s">
        <v>2188</v>
      </c>
      <c r="D20" s="56"/>
      <c r="E20" s="234" t="s">
        <v>706</v>
      </c>
      <c r="F20" s="56"/>
      <c r="G20" s="93"/>
    </row>
    <row r="21" spans="1:7" ht="15" x14ac:dyDescent="0.45">
      <c r="A21" s="56"/>
      <c r="B21" s="56" t="s">
        <v>2177</v>
      </c>
      <c r="C21" s="94" t="s">
        <v>2189</v>
      </c>
      <c r="D21" s="56"/>
      <c r="E21" s="95" t="str">
        <f>IFERROR(VLOOKUP($E$20,Table1_Country_codes_and_currencies[],3,FALSE),"")</f>
        <v>COD</v>
      </c>
      <c r="F21" s="56"/>
      <c r="G21" s="93"/>
    </row>
    <row r="22" spans="1:7" ht="15" x14ac:dyDescent="0.45">
      <c r="B22" s="56" t="s">
        <v>2177</v>
      </c>
      <c r="C22" s="94" t="s">
        <v>2190</v>
      </c>
      <c r="D22" s="56"/>
      <c r="E22" s="95" t="str">
        <f>IFERROR(VLOOKUP($E$20,Table1_Country_codes_and_currencies[],7,FALSE),"")</f>
        <v>Franc congolais</v>
      </c>
      <c r="F22" s="56"/>
      <c r="G22" s="93"/>
    </row>
    <row r="23" spans="1:7" ht="15.4" thickBot="1" x14ac:dyDescent="0.5">
      <c r="B23" s="56" t="s">
        <v>2177</v>
      </c>
      <c r="C23" s="96" t="s">
        <v>2191</v>
      </c>
      <c r="D23" s="97"/>
      <c r="E23" s="98" t="str">
        <f>IFERROR(VLOOKUP($E$20,Table1_Country_codes_and_currencies[],5,FALSE),"")</f>
        <v>CDF</v>
      </c>
      <c r="F23" s="97"/>
      <c r="G23" s="99"/>
    </row>
    <row r="24" spans="1:7" ht="15.4" thickBot="1" x14ac:dyDescent="0.5">
      <c r="B24" s="89"/>
      <c r="C24" s="90" t="s">
        <v>2178</v>
      </c>
      <c r="D24" s="82"/>
      <c r="E24" s="91"/>
      <c r="F24" s="82"/>
      <c r="G24" s="91"/>
    </row>
    <row r="25" spans="1:7" ht="15" x14ac:dyDescent="0.45">
      <c r="A25" s="56"/>
      <c r="B25" s="56" t="s">
        <v>2178</v>
      </c>
      <c r="C25" s="92" t="s">
        <v>2192</v>
      </c>
      <c r="D25" s="56"/>
      <c r="E25" s="235">
        <v>44197</v>
      </c>
      <c r="F25" s="56"/>
      <c r="G25" s="273"/>
    </row>
    <row r="26" spans="1:7" ht="15.4" thickBot="1" x14ac:dyDescent="0.5">
      <c r="A26" s="56"/>
      <c r="B26" s="56" t="s">
        <v>2178</v>
      </c>
      <c r="C26" s="100" t="s">
        <v>2193</v>
      </c>
      <c r="D26" s="97"/>
      <c r="E26" s="235">
        <v>44561</v>
      </c>
      <c r="F26" s="97"/>
      <c r="G26" s="99"/>
    </row>
    <row r="27" spans="1:7" ht="15.4" thickBot="1" x14ac:dyDescent="0.5">
      <c r="B27" s="89"/>
      <c r="C27" s="90" t="s">
        <v>2179</v>
      </c>
      <c r="D27" s="82"/>
      <c r="E27" s="101"/>
      <c r="F27" s="82"/>
      <c r="G27" s="91"/>
    </row>
    <row r="28" spans="1:7" ht="15" x14ac:dyDescent="0.45">
      <c r="B28" s="56" t="s">
        <v>2179</v>
      </c>
      <c r="C28" s="102" t="s">
        <v>2194</v>
      </c>
      <c r="D28" s="56"/>
      <c r="E28" s="234" t="s">
        <v>1476</v>
      </c>
      <c r="F28" s="56"/>
      <c r="G28" s="93"/>
    </row>
    <row r="29" spans="1:7" ht="15" x14ac:dyDescent="0.45">
      <c r="A29" s="56"/>
      <c r="B29" s="56" t="s">
        <v>2179</v>
      </c>
      <c r="C29" s="92" t="s">
        <v>2195</v>
      </c>
      <c r="D29" s="56"/>
      <c r="E29" s="236" t="s">
        <v>3336</v>
      </c>
      <c r="F29" s="56"/>
      <c r="G29" s="93"/>
    </row>
    <row r="30" spans="1:7" ht="15" x14ac:dyDescent="0.45">
      <c r="B30" s="56" t="s">
        <v>2179</v>
      </c>
      <c r="C30" s="92" t="s">
        <v>2196</v>
      </c>
      <c r="D30" s="56"/>
      <c r="E30" s="237">
        <v>45274</v>
      </c>
      <c r="F30" s="56"/>
      <c r="G30" s="93"/>
    </row>
    <row r="31" spans="1:7" ht="15" x14ac:dyDescent="0.45">
      <c r="A31" s="56"/>
      <c r="B31" s="56" t="s">
        <v>2179</v>
      </c>
      <c r="C31" s="370" t="s">
        <v>2197</v>
      </c>
      <c r="D31" s="56"/>
      <c r="E31" s="368" t="s">
        <v>3345</v>
      </c>
      <c r="F31" s="56"/>
      <c r="G31" s="93"/>
    </row>
    <row r="32" spans="1:7" ht="45" x14ac:dyDescent="0.45">
      <c r="B32" s="56" t="s">
        <v>2179</v>
      </c>
      <c r="C32" s="103" t="s">
        <v>2120</v>
      </c>
      <c r="D32" s="104"/>
      <c r="E32" s="236" t="s">
        <v>969</v>
      </c>
      <c r="F32" s="104"/>
      <c r="G32" s="369" t="s">
        <v>3346</v>
      </c>
    </row>
    <row r="33" spans="1:9" ht="15" x14ac:dyDescent="0.45">
      <c r="B33" s="56" t="s">
        <v>2179</v>
      </c>
      <c r="C33" s="370" t="s">
        <v>2198</v>
      </c>
      <c r="D33" s="56"/>
      <c r="E33" s="237">
        <v>45274</v>
      </c>
      <c r="F33" s="56"/>
      <c r="G33" s="417"/>
    </row>
    <row r="34" spans="1:9" ht="15" x14ac:dyDescent="0.45">
      <c r="A34" s="56"/>
      <c r="B34" s="56" t="s">
        <v>2179</v>
      </c>
      <c r="C34" s="92" t="s">
        <v>2199</v>
      </c>
      <c r="D34" s="56"/>
      <c r="E34" s="368" t="s">
        <v>3345</v>
      </c>
      <c r="F34" s="56"/>
      <c r="G34" s="373"/>
    </row>
    <row r="35" spans="1:9" ht="15" x14ac:dyDescent="0.45">
      <c r="B35" s="56" t="s">
        <v>2179</v>
      </c>
      <c r="C35" s="371" t="s">
        <v>2200</v>
      </c>
      <c r="D35" s="104"/>
      <c r="E35" s="236" t="s">
        <v>3347</v>
      </c>
      <c r="F35" s="107"/>
      <c r="G35" s="108"/>
    </row>
    <row r="36" spans="1:9" ht="30" x14ac:dyDescent="0.45">
      <c r="A36" s="56"/>
      <c r="B36" s="56" t="s">
        <v>2179</v>
      </c>
      <c r="C36" s="356" t="s">
        <v>2201</v>
      </c>
      <c r="D36" s="56"/>
      <c r="E36" s="237" t="str">
        <f>IF(OR($E$35=Listes!$I$4,$E$35=Listes!$I$5),"&lt;Date sous ce format: AAAA-MM-JJ&gt;","")</f>
        <v>&lt;Date sous ce format: AAAA-MM-JJ&gt;</v>
      </c>
      <c r="F36" s="56"/>
      <c r="G36" s="369" t="s">
        <v>3471</v>
      </c>
    </row>
    <row r="37" spans="1:9" ht="15.4" thickBot="1" x14ac:dyDescent="0.5">
      <c r="A37" s="56"/>
      <c r="B37" s="56" t="s">
        <v>2179</v>
      </c>
      <c r="C37" s="370" t="s">
        <v>2202</v>
      </c>
      <c r="D37" s="109"/>
      <c r="E37" s="372" t="s">
        <v>3348</v>
      </c>
      <c r="F37" s="97"/>
      <c r="G37" s="110"/>
      <c r="H37" s="111"/>
      <c r="I37" s="111"/>
    </row>
    <row r="38" spans="1:9" ht="15.95" customHeight="1" thickBot="1" x14ac:dyDescent="0.5">
      <c r="C38" s="266" t="s">
        <v>2548</v>
      </c>
      <c r="D38" s="112"/>
      <c r="E38" s="58"/>
      <c r="F38" s="113"/>
      <c r="G38" s="64"/>
      <c r="H38" s="111"/>
      <c r="I38" s="111"/>
    </row>
    <row r="39" spans="1:9" ht="15" x14ac:dyDescent="0.45">
      <c r="A39" s="56"/>
      <c r="B39" s="59"/>
      <c r="C39" s="114" t="s">
        <v>2203</v>
      </c>
      <c r="D39" s="115"/>
      <c r="E39" s="239" t="s">
        <v>1497</v>
      </c>
      <c r="F39" s="111"/>
      <c r="G39" s="116"/>
      <c r="H39" s="111"/>
      <c r="I39" s="111"/>
    </row>
    <row r="40" spans="1:9" ht="15.4" thickBot="1" x14ac:dyDescent="0.5">
      <c r="B40" s="56" t="s">
        <v>2180</v>
      </c>
      <c r="C40" s="117" t="s">
        <v>2204</v>
      </c>
      <c r="D40" s="118"/>
      <c r="E40" s="238" t="s">
        <v>2558</v>
      </c>
      <c r="F40" s="119"/>
      <c r="G40" s="120"/>
      <c r="H40" s="111"/>
      <c r="I40" s="111"/>
    </row>
    <row r="41" spans="1:9" ht="18" customHeight="1" thickBot="1" x14ac:dyDescent="0.5">
      <c r="A41" s="56"/>
      <c r="B41" s="56" t="s">
        <v>2180</v>
      </c>
      <c r="C41" s="90" t="s">
        <v>2180</v>
      </c>
      <c r="D41" s="82"/>
      <c r="E41" s="121"/>
      <c r="F41" s="82"/>
      <c r="G41" s="121"/>
    </row>
    <row r="42" spans="1:9" ht="15.6" customHeight="1" x14ac:dyDescent="0.45">
      <c r="B42" s="56" t="s">
        <v>2180</v>
      </c>
      <c r="C42" s="94" t="s">
        <v>2205</v>
      </c>
      <c r="D42" s="56"/>
      <c r="E42" s="95"/>
      <c r="F42" s="56"/>
      <c r="G42" s="64"/>
    </row>
    <row r="43" spans="1:9" ht="16.5" customHeight="1" x14ac:dyDescent="0.45">
      <c r="A43" s="56"/>
      <c r="B43" s="56" t="s">
        <v>2180</v>
      </c>
      <c r="C43" s="122" t="s">
        <v>1496</v>
      </c>
      <c r="D43" s="56"/>
      <c r="E43" s="236" t="s">
        <v>1476</v>
      </c>
      <c r="F43" s="56"/>
      <c r="G43" s="106"/>
      <c r="H43" s="111"/>
      <c r="I43" s="111"/>
    </row>
    <row r="44" spans="1:9" ht="16.5" customHeight="1" x14ac:dyDescent="0.45">
      <c r="A44" s="56"/>
      <c r="B44" s="56" t="s">
        <v>2180</v>
      </c>
      <c r="C44" s="122" t="s">
        <v>1502</v>
      </c>
      <c r="D44" s="56"/>
      <c r="E44" s="236" t="s">
        <v>2544</v>
      </c>
      <c r="F44" s="56"/>
      <c r="G44" s="106"/>
      <c r="H44" s="111"/>
      <c r="I44" s="111"/>
    </row>
    <row r="45" spans="1:9" ht="15.6" customHeight="1" x14ac:dyDescent="0.45">
      <c r="B45" s="56" t="s">
        <v>2180</v>
      </c>
      <c r="C45" s="122" t="s">
        <v>2206</v>
      </c>
      <c r="D45" s="56"/>
      <c r="E45" s="236" t="s">
        <v>1476</v>
      </c>
      <c r="F45" s="56"/>
      <c r="G45" s="106"/>
      <c r="H45" s="111"/>
      <c r="I45" s="111"/>
    </row>
    <row r="46" spans="1:9" ht="18" customHeight="1" x14ac:dyDescent="0.45">
      <c r="B46" s="56" t="s">
        <v>2180</v>
      </c>
      <c r="C46" s="122" t="s">
        <v>2121</v>
      </c>
      <c r="D46" s="56"/>
      <c r="E46" s="236" t="s">
        <v>1476</v>
      </c>
      <c r="F46" s="56"/>
      <c r="G46" s="106"/>
    </row>
    <row r="47" spans="1:9" ht="15" x14ac:dyDescent="0.45">
      <c r="B47" s="56" t="s">
        <v>2180</v>
      </c>
      <c r="C47" s="123" t="s">
        <v>2207</v>
      </c>
      <c r="D47" s="56"/>
      <c r="E47" s="236" t="s">
        <v>3341</v>
      </c>
      <c r="F47" s="56"/>
      <c r="G47" s="106"/>
    </row>
    <row r="48" spans="1:9" ht="30" x14ac:dyDescent="0.45">
      <c r="B48" s="56" t="s">
        <v>2180</v>
      </c>
      <c r="C48" s="122" t="s">
        <v>2118</v>
      </c>
      <c r="D48" s="56"/>
      <c r="E48" s="236">
        <v>65</v>
      </c>
      <c r="F48" s="56"/>
      <c r="G48" s="279" t="s">
        <v>3480</v>
      </c>
      <c r="H48" s="111"/>
      <c r="I48" s="111"/>
    </row>
    <row r="49" spans="1:15" ht="60" x14ac:dyDescent="0.45">
      <c r="B49" s="56" t="s">
        <v>2180</v>
      </c>
      <c r="C49" s="122" t="s">
        <v>2119</v>
      </c>
      <c r="D49" s="124"/>
      <c r="E49" s="236">
        <v>114</v>
      </c>
      <c r="F49" s="56"/>
      <c r="G49" s="465" t="s">
        <v>3472</v>
      </c>
      <c r="H49" s="111"/>
      <c r="I49" s="111"/>
    </row>
    <row r="50" spans="1:15" ht="30" x14ac:dyDescent="0.45">
      <c r="B50" s="56" t="s">
        <v>2180</v>
      </c>
      <c r="C50" s="125" t="s">
        <v>2227</v>
      </c>
      <c r="D50" s="56"/>
      <c r="E50" s="240" t="s">
        <v>1705</v>
      </c>
      <c r="F50" s="104"/>
      <c r="G50" s="279" t="s">
        <v>3479</v>
      </c>
      <c r="H50" s="111"/>
      <c r="I50" s="111"/>
    </row>
    <row r="51" spans="1:15" ht="15" x14ac:dyDescent="0.45">
      <c r="B51" s="56" t="s">
        <v>2180</v>
      </c>
      <c r="C51" s="126" t="s">
        <v>2209</v>
      </c>
      <c r="D51" s="56"/>
      <c r="E51" s="241" t="s">
        <v>3349</v>
      </c>
      <c r="F51" s="56"/>
      <c r="G51" s="106"/>
      <c r="H51" s="111"/>
      <c r="I51" s="111"/>
    </row>
    <row r="52" spans="1:15" ht="15" x14ac:dyDescent="0.45">
      <c r="B52" s="56" t="s">
        <v>2180</v>
      </c>
      <c r="C52" s="127" t="s">
        <v>2117</v>
      </c>
      <c r="D52" s="128"/>
      <c r="E52" s="464" t="s">
        <v>3350</v>
      </c>
      <c r="F52" s="461"/>
      <c r="G52" s="464" t="s">
        <v>2559</v>
      </c>
      <c r="H52" s="111"/>
      <c r="I52" s="111"/>
    </row>
    <row r="53" spans="1:15" s="84" customFormat="1" ht="25.5" customHeight="1" x14ac:dyDescent="0.45">
      <c r="A53" s="12"/>
      <c r="B53" s="56" t="s">
        <v>2180</v>
      </c>
      <c r="C53" s="129" t="s">
        <v>2228</v>
      </c>
      <c r="D53" s="56"/>
      <c r="E53" s="130"/>
      <c r="F53" s="56"/>
      <c r="G53" s="105"/>
      <c r="H53" s="12"/>
      <c r="I53" s="12"/>
    </row>
    <row r="54" spans="1:15" ht="15.6" customHeight="1" x14ac:dyDescent="0.45">
      <c r="B54" s="56" t="s">
        <v>2180</v>
      </c>
      <c r="C54" s="122" t="s">
        <v>2210</v>
      </c>
      <c r="D54" s="56"/>
      <c r="E54" s="236" t="s">
        <v>1476</v>
      </c>
      <c r="F54" s="335"/>
      <c r="G54" s="106"/>
    </row>
    <row r="55" spans="1:15" s="56" customFormat="1" ht="15" x14ac:dyDescent="0.45">
      <c r="A55" s="12"/>
      <c r="C55" s="122" t="s">
        <v>2211</v>
      </c>
      <c r="E55" s="236" t="s">
        <v>1476</v>
      </c>
      <c r="F55" s="335"/>
      <c r="G55" s="106"/>
      <c r="H55" s="12"/>
      <c r="I55" s="12"/>
    </row>
    <row r="56" spans="1:15" s="56" customFormat="1" ht="15.6" customHeight="1" x14ac:dyDescent="0.45">
      <c r="A56" s="12"/>
      <c r="C56" s="122" t="s">
        <v>2212</v>
      </c>
      <c r="E56" s="236" t="s">
        <v>1476</v>
      </c>
      <c r="F56" s="335"/>
      <c r="G56" s="106"/>
      <c r="H56" s="84"/>
      <c r="I56" s="84"/>
    </row>
    <row r="57" spans="1:15" ht="60.4" thickBot="1" x14ac:dyDescent="0.5">
      <c r="B57" s="56"/>
      <c r="C57" s="376" t="s">
        <v>2213</v>
      </c>
      <c r="D57" s="97"/>
      <c r="E57" s="374" t="s">
        <v>969</v>
      </c>
      <c r="F57" s="97"/>
      <c r="G57" s="375" t="s">
        <v>3473</v>
      </c>
    </row>
    <row r="58" spans="1:15" ht="15.4" thickBot="1" x14ac:dyDescent="0.5">
      <c r="B58" s="56"/>
      <c r="C58" s="131" t="s">
        <v>2214</v>
      </c>
      <c r="D58" s="132"/>
      <c r="E58" s="133">
        <f>SUM(E59:E62)</f>
        <v>0.9629629629629628</v>
      </c>
      <c r="F58" s="132"/>
      <c r="G58" s="132"/>
      <c r="H58" s="56"/>
      <c r="I58" s="56"/>
    </row>
    <row r="59" spans="1:15" ht="15" x14ac:dyDescent="0.45">
      <c r="B59" s="56"/>
      <c r="C59" s="370" t="s">
        <v>2215</v>
      </c>
      <c r="D59" s="56"/>
      <c r="E59" s="134">
        <f>COUNTIF('Partie 2 - Liste de pointage'!$D:$D,Listes!$K$4)/SUM(COUNTIF('Partie 2 - Liste de pointage'!$D:$D,"*Rapportage ITIE ou divulgation systématique?*"),COUNTIF('Partie 2 - Liste de pointage'!$D:$D,Listes!$K$4),COUNTIF('Partie 2 - Liste de pointage'!$D:$D,Listes!$K$5),COUNTIF('Partie 2 - Liste de pointage'!$D:$D,Listes!$K$6),COUNTIF('Partie 2 - Liste de pointage'!$D:$D,Listes!$K$7))</f>
        <v>0.18518518518518517</v>
      </c>
      <c r="F59" s="56"/>
      <c r="G59" s="135" t="s">
        <v>2216</v>
      </c>
      <c r="H59" s="56"/>
      <c r="I59" s="56"/>
      <c r="K59" s="136"/>
    </row>
    <row r="60" spans="1:15" s="56" customFormat="1" ht="15" x14ac:dyDescent="0.45">
      <c r="B60" s="89"/>
      <c r="C60" s="370" t="s">
        <v>2217</v>
      </c>
      <c r="E60" s="134">
        <f>COUNTIF('Partie 2 - Liste de pointage'!$D:$D,Listes!$K$5)/SUM(COUNTIF('Partie 2 - Liste de pointage'!$D:$D,"*Rapportage ITIE ou divulgation systématique?*"),COUNTIF('Partie 2 - Liste de pointage'!$D:$D,Listes!$K$4),COUNTIF('Partie 2 - Liste de pointage'!$D:$D,Listes!$K$5),COUNTIF('Partie 2 - Liste de pointage'!$D:$D,Listes!$K$6),COUNTIF('Partie 2 - Liste de pointage'!$D:$D,Listes!$K$7))</f>
        <v>0.59259259259259256</v>
      </c>
      <c r="G60" s="135" t="s">
        <v>2216</v>
      </c>
      <c r="H60" s="12"/>
      <c r="I60" s="12"/>
      <c r="K60" s="136"/>
    </row>
    <row r="61" spans="1:15" s="56" customFormat="1" ht="15" x14ac:dyDescent="0.45">
      <c r="A61" s="12"/>
      <c r="B61" s="56" t="s">
        <v>2181</v>
      </c>
      <c r="C61" s="370" t="s">
        <v>1504</v>
      </c>
      <c r="E61" s="134">
        <f>COUNTIF('Partie 2 - Liste de pointage'!$D:$D,Listes!$K$6)/SUM(COUNTIF('Partie 2 - Liste de pointage'!$D:$D,"*Rapportage ITIE ou divulgation systématique?*"),COUNTIF('Partie 2 - Liste de pointage'!$D:$D,Listes!$K$4),COUNTIF('Partie 2 - Liste de pointage'!$D:$D,Listes!$K$5),COUNTIF('Partie 2 - Liste de pointage'!$D:$D,Listes!$K$6),COUNTIF('Partie 2 - Liste de pointage'!$D:$D,Listes!$K$7))</f>
        <v>0.14814814814814814</v>
      </c>
      <c r="G61" s="135" t="s">
        <v>2216</v>
      </c>
      <c r="H61" s="12"/>
      <c r="I61" s="12"/>
      <c r="K61" s="136"/>
    </row>
    <row r="62" spans="1:15" ht="15" customHeight="1" thickBot="1" x14ac:dyDescent="0.5">
      <c r="B62" s="56" t="s">
        <v>2181</v>
      </c>
      <c r="C62" s="370" t="s">
        <v>2218</v>
      </c>
      <c r="D62" s="56"/>
      <c r="E62" s="134">
        <f>COUNTIF('Partie 2 - Liste de pointage'!$D:$D,Listes!$K$7)/SUM(COUNTIF('Partie 2 - Liste de pointage'!$D:$D,"*Rapportage ITIE ou divulgation systématique?*"),COUNTIF('Partie 2 - Liste de pointage'!$D:$D,Listes!$K$4),COUNTIF('Partie 2 - Liste de pointage'!$D:$D,Listes!$K$5),COUNTIF('Partie 2 - Liste de pointage'!$D:$D,Listes!$K$6),COUNTIF('Partie 2 - Liste de pointage'!$D:$D,Listes!$K$7))</f>
        <v>3.7037037037037035E-2</v>
      </c>
      <c r="F62" s="56"/>
      <c r="G62" s="135" t="s">
        <v>2216</v>
      </c>
      <c r="K62" s="136"/>
    </row>
    <row r="63" spans="1:15" ht="15.4" thickBot="1" x14ac:dyDescent="0.5">
      <c r="B63" s="56" t="s">
        <v>2181</v>
      </c>
      <c r="C63" s="137" t="s">
        <v>2219</v>
      </c>
      <c r="D63" s="138"/>
      <c r="E63" s="139"/>
      <c r="F63" s="138"/>
      <c r="G63" s="138"/>
      <c r="H63" s="56"/>
      <c r="I63" s="56"/>
      <c r="O63" s="56"/>
    </row>
    <row r="64" spans="1:15" s="56" customFormat="1" ht="15" x14ac:dyDescent="0.45">
      <c r="A64" s="12"/>
      <c r="B64" s="56" t="s">
        <v>2181</v>
      </c>
      <c r="C64" s="92" t="s">
        <v>2220</v>
      </c>
      <c r="E64" s="463" t="s">
        <v>3474</v>
      </c>
      <c r="G64" s="93"/>
    </row>
    <row r="65" spans="1:9" ht="15" x14ac:dyDescent="0.45">
      <c r="C65" s="92" t="s">
        <v>2221</v>
      </c>
      <c r="D65" s="56"/>
      <c r="E65" s="463" t="s">
        <v>3336</v>
      </c>
      <c r="F65" s="56"/>
      <c r="G65" s="93"/>
    </row>
    <row r="66" spans="1:9" ht="19.5" customHeight="1" x14ac:dyDescent="0.45">
      <c r="C66" s="92" t="s">
        <v>2222</v>
      </c>
      <c r="D66" s="56"/>
      <c r="E66" s="274" t="s">
        <v>2557</v>
      </c>
      <c r="F66" s="56"/>
      <c r="G66" s="93"/>
    </row>
    <row r="67" spans="1:9" ht="18.75" customHeight="1" thickBot="1" x14ac:dyDescent="0.5">
      <c r="C67" s="140"/>
      <c r="D67" s="97"/>
      <c r="E67" s="98"/>
      <c r="F67" s="97"/>
      <c r="G67" s="109"/>
      <c r="H67" s="56"/>
      <c r="I67" s="56"/>
    </row>
    <row r="68" spans="1:9" s="56" customFormat="1" ht="17.25" customHeight="1" x14ac:dyDescent="0.45">
      <c r="A68" s="12"/>
      <c r="B68" s="12"/>
      <c r="C68" s="41"/>
      <c r="D68" s="41"/>
      <c r="E68" s="41"/>
      <c r="F68" s="41"/>
      <c r="G68" s="12"/>
      <c r="H68" s="12"/>
      <c r="I68" s="12"/>
    </row>
    <row r="69" spans="1:9" ht="17.25" hidden="1" customHeight="1" thickBot="1" x14ac:dyDescent="0.45">
      <c r="C69" s="424" t="s">
        <v>2172</v>
      </c>
      <c r="D69" s="424"/>
      <c r="E69" s="424"/>
      <c r="F69" s="424"/>
      <c r="G69" s="424"/>
    </row>
    <row r="70" spans="1:9" ht="24" hidden="1" customHeight="1" thickBot="1" x14ac:dyDescent="0.45">
      <c r="C70" s="425" t="s">
        <v>2173</v>
      </c>
      <c r="D70" s="425"/>
      <c r="E70" s="425"/>
      <c r="F70" s="425"/>
      <c r="G70" s="425"/>
    </row>
    <row r="71" spans="1:9" ht="19.5" hidden="1" customHeight="1" thickBot="1" x14ac:dyDescent="0.45">
      <c r="C71" s="424" t="s">
        <v>2174</v>
      </c>
      <c r="D71" s="424"/>
      <c r="E71" s="424"/>
      <c r="F71" s="424"/>
      <c r="G71" s="424"/>
    </row>
    <row r="72" spans="1:9" ht="18.75" hidden="1" customHeight="1" thickBot="1" x14ac:dyDescent="0.45">
      <c r="C72" s="418" t="s">
        <v>2175</v>
      </c>
      <c r="D72" s="418"/>
      <c r="E72" s="418"/>
      <c r="F72" s="418"/>
      <c r="G72" s="418"/>
    </row>
    <row r="73" spans="1:9" ht="15.4" thickBot="1" x14ac:dyDescent="0.5">
      <c r="B73" s="56" t="s">
        <v>2180</v>
      </c>
      <c r="C73" s="54"/>
      <c r="D73" s="54"/>
      <c r="E73" s="54"/>
      <c r="F73" s="54"/>
      <c r="G73" s="55"/>
      <c r="H73" s="56"/>
      <c r="I73" s="56"/>
    </row>
    <row r="74" spans="1:9" s="56" customFormat="1" ht="15" x14ac:dyDescent="0.45">
      <c r="B74" s="56" t="s">
        <v>2180</v>
      </c>
      <c r="C74" s="419" t="s">
        <v>2229</v>
      </c>
      <c r="D74" s="419"/>
      <c r="E74" s="419"/>
      <c r="F74" s="12"/>
      <c r="G74" s="12"/>
    </row>
    <row r="75" spans="1:9" s="56" customFormat="1" ht="15" x14ac:dyDescent="0.45">
      <c r="B75" s="56" t="s">
        <v>2180</v>
      </c>
      <c r="C75" s="420" t="s">
        <v>2386</v>
      </c>
      <c r="D75" s="420"/>
      <c r="E75" s="420"/>
      <c r="F75" s="12"/>
      <c r="G75" s="12"/>
    </row>
    <row r="76" spans="1:9" ht="15" x14ac:dyDescent="0.45">
      <c r="B76" s="56" t="s">
        <v>2180</v>
      </c>
      <c r="C76" s="57"/>
      <c r="D76" s="56"/>
      <c r="E76" s="58"/>
      <c r="F76" s="56"/>
      <c r="G76" s="56"/>
    </row>
    <row r="77" spans="1:9" s="56" customFormat="1" ht="15" x14ac:dyDescent="0.45">
      <c r="B77" s="56" t="s">
        <v>2180</v>
      </c>
      <c r="C77" s="65"/>
      <c r="E77" s="58"/>
    </row>
    <row r="78" spans="1:9" s="56" customFormat="1" ht="15" x14ac:dyDescent="0.45">
      <c r="B78" s="56" t="s">
        <v>2180</v>
      </c>
      <c r="C78" s="65"/>
      <c r="E78" s="58"/>
    </row>
    <row r="79" spans="1:9" ht="15" x14ac:dyDescent="0.45">
      <c r="B79" s="56" t="s">
        <v>2180</v>
      </c>
      <c r="C79" s="65"/>
      <c r="D79" s="56"/>
      <c r="E79" s="58"/>
      <c r="F79" s="56"/>
      <c r="G79" s="56"/>
    </row>
    <row r="80" spans="1:9" ht="15" x14ac:dyDescent="0.45">
      <c r="B80" s="56" t="s">
        <v>2180</v>
      </c>
      <c r="C80" s="65"/>
      <c r="D80" s="56"/>
      <c r="E80" s="58"/>
      <c r="F80" s="56"/>
      <c r="G80" s="56"/>
      <c r="H80" s="56"/>
      <c r="I80" s="56"/>
    </row>
    <row r="81" spans="2:9" ht="15" x14ac:dyDescent="0.45">
      <c r="B81" s="56" t="s">
        <v>2180</v>
      </c>
      <c r="C81" s="66"/>
      <c r="D81" s="56"/>
      <c r="E81" s="58"/>
      <c r="F81" s="56"/>
      <c r="G81" s="56"/>
      <c r="H81" s="56"/>
      <c r="I81" s="56"/>
    </row>
    <row r="82" spans="2:9" ht="15" x14ac:dyDescent="0.45">
      <c r="B82" s="56" t="s">
        <v>2180</v>
      </c>
      <c r="C82" s="65"/>
      <c r="D82" s="56"/>
      <c r="E82" s="58"/>
      <c r="F82" s="56"/>
      <c r="G82" s="56"/>
    </row>
    <row r="83" spans="2:9" ht="15" x14ac:dyDescent="0.45">
      <c r="B83" s="56" t="s">
        <v>2180</v>
      </c>
      <c r="C83" s="65"/>
      <c r="D83" s="56"/>
      <c r="E83" s="58"/>
      <c r="F83" s="56"/>
      <c r="G83" s="56"/>
    </row>
    <row r="84" spans="2:9" ht="15" x14ac:dyDescent="0.45">
      <c r="B84" s="56" t="s">
        <v>2180</v>
      </c>
      <c r="C84" s="67"/>
      <c r="D84" s="56"/>
      <c r="E84" s="58"/>
      <c r="F84" s="56"/>
      <c r="G84" s="56"/>
    </row>
    <row r="85" spans="2:9" ht="15" x14ac:dyDescent="0.45">
      <c r="B85" s="56" t="s">
        <v>2180</v>
      </c>
      <c r="C85" s="65"/>
      <c r="D85" s="56"/>
      <c r="E85" s="68"/>
      <c r="F85" s="56"/>
      <c r="G85" s="56"/>
    </row>
    <row r="86" spans="2:9" ht="15" x14ac:dyDescent="0.45">
      <c r="B86" s="56" t="s">
        <v>2180</v>
      </c>
      <c r="C86" s="69"/>
      <c r="D86" s="56"/>
      <c r="E86" s="58"/>
      <c r="F86" s="56"/>
      <c r="G86" s="56"/>
    </row>
    <row r="87" spans="2:9" ht="15" x14ac:dyDescent="0.45">
      <c r="B87" s="56" t="s">
        <v>2180</v>
      </c>
      <c r="C87" s="65"/>
      <c r="D87" s="56"/>
      <c r="E87" s="58"/>
      <c r="F87" s="56"/>
      <c r="G87" s="56"/>
    </row>
    <row r="88" spans="2:9" ht="15" x14ac:dyDescent="0.45">
      <c r="B88" s="56"/>
      <c r="C88" s="65"/>
      <c r="D88" s="56"/>
      <c r="E88" s="58"/>
      <c r="F88" s="56"/>
      <c r="G88" s="56"/>
    </row>
    <row r="89" spans="2:9" ht="15" x14ac:dyDescent="0.45">
      <c r="B89" s="56"/>
      <c r="C89" s="65"/>
      <c r="D89" s="56"/>
      <c r="E89" s="58"/>
      <c r="F89" s="56"/>
      <c r="G89" s="56"/>
    </row>
    <row r="90" spans="2:9" ht="15" x14ac:dyDescent="0.45">
      <c r="B90" s="56"/>
      <c r="C90" s="65"/>
      <c r="D90" s="56"/>
      <c r="E90" s="58"/>
      <c r="F90" s="56"/>
      <c r="G90" s="56"/>
    </row>
    <row r="91" spans="2:9" ht="15" x14ac:dyDescent="0.45">
      <c r="B91" s="56"/>
      <c r="C91" s="59"/>
      <c r="D91" s="70"/>
      <c r="E91" s="71"/>
      <c r="F91" s="70"/>
      <c r="G91" s="70"/>
    </row>
    <row r="92" spans="2:9" ht="15" x14ac:dyDescent="0.45">
      <c r="B92" s="56"/>
      <c r="C92" s="61"/>
      <c r="D92" s="56"/>
      <c r="E92" s="72"/>
      <c r="F92" s="56"/>
      <c r="G92" s="56"/>
    </row>
    <row r="93" spans="2:9" s="56" customFormat="1" ht="15" x14ac:dyDescent="0.45">
      <c r="B93" s="59"/>
      <c r="C93" s="61"/>
      <c r="E93" s="72"/>
      <c r="H93" s="12"/>
      <c r="I93" s="12"/>
    </row>
    <row r="94" spans="2:9" ht="15" x14ac:dyDescent="0.45">
      <c r="B94" s="56" t="s">
        <v>2181</v>
      </c>
      <c r="C94" s="61"/>
      <c r="D94" s="56"/>
      <c r="E94" s="72"/>
      <c r="F94" s="56"/>
      <c r="G94" s="56"/>
    </row>
    <row r="95" spans="2:9" ht="15" x14ac:dyDescent="0.45">
      <c r="B95" s="56" t="s">
        <v>2181</v>
      </c>
      <c r="C95" s="61"/>
      <c r="D95" s="56"/>
      <c r="E95" s="72"/>
      <c r="F95" s="56"/>
      <c r="G95" s="56"/>
    </row>
    <row r="96" spans="2:9" ht="15" x14ac:dyDescent="0.45">
      <c r="B96" s="56" t="s">
        <v>2181</v>
      </c>
      <c r="C96" s="59"/>
      <c r="D96" s="70"/>
      <c r="E96" s="71"/>
      <c r="F96" s="70"/>
      <c r="G96" s="70"/>
      <c r="H96" s="56"/>
      <c r="I96" s="56"/>
    </row>
    <row r="97" spans="2:7" ht="15" x14ac:dyDescent="0.45">
      <c r="B97" s="56" t="s">
        <v>2181</v>
      </c>
      <c r="C97" s="61"/>
      <c r="D97" s="56"/>
      <c r="E97" s="58"/>
      <c r="F97" s="56"/>
      <c r="G97" s="56"/>
    </row>
    <row r="98" spans="2:7" ht="15" x14ac:dyDescent="0.45">
      <c r="C98" s="61"/>
      <c r="D98" s="56"/>
      <c r="E98" s="58"/>
      <c r="F98" s="56"/>
      <c r="G98" s="56"/>
    </row>
    <row r="99" spans="2:7" ht="15" x14ac:dyDescent="0.45">
      <c r="C99" s="61"/>
      <c r="D99" s="56"/>
      <c r="E99" s="58"/>
      <c r="F99" s="56"/>
      <c r="G99" s="56"/>
    </row>
    <row r="100" spans="2:7" ht="15" x14ac:dyDescent="0.45">
      <c r="C100" s="58"/>
      <c r="D100" s="56"/>
      <c r="E100" s="58"/>
      <c r="F100" s="56"/>
      <c r="G100" s="56"/>
    </row>
    <row r="101" spans="2:7" ht="15" customHeight="1" x14ac:dyDescent="0.45">
      <c r="C101" s="41"/>
      <c r="D101" s="41"/>
      <c r="E101" s="41"/>
      <c r="F101" s="41"/>
    </row>
    <row r="102" spans="2:7" ht="15" customHeight="1" x14ac:dyDescent="0.45"/>
    <row r="103" spans="2:7" ht="15" x14ac:dyDescent="0.45">
      <c r="C103" s="434"/>
      <c r="D103" s="434"/>
      <c r="E103" s="434"/>
      <c r="F103" s="434"/>
      <c r="G103" s="434"/>
    </row>
    <row r="104" spans="2:7" ht="15" x14ac:dyDescent="0.45">
      <c r="C104" s="434"/>
      <c r="D104" s="434"/>
      <c r="E104" s="434"/>
      <c r="F104" s="434"/>
      <c r="G104" s="434"/>
    </row>
    <row r="105" spans="2:7" ht="18.75" customHeight="1" x14ac:dyDescent="0.45">
      <c r="C105" s="434"/>
      <c r="D105" s="434"/>
      <c r="E105" s="434"/>
      <c r="F105" s="434"/>
      <c r="G105" s="434"/>
    </row>
    <row r="106" spans="2:7" ht="15" x14ac:dyDescent="0.45">
      <c r="C106" s="434"/>
      <c r="D106" s="434"/>
      <c r="E106" s="434"/>
      <c r="F106" s="434"/>
      <c r="G106" s="434"/>
    </row>
    <row r="107" spans="2:7" ht="15" x14ac:dyDescent="0.45">
      <c r="C107" s="41"/>
      <c r="D107" s="41"/>
      <c r="E107" s="41"/>
      <c r="F107" s="41"/>
    </row>
    <row r="108" spans="2:7" ht="15" x14ac:dyDescent="0.45">
      <c r="C108" s="420"/>
      <c r="D108" s="420"/>
      <c r="E108" s="420"/>
    </row>
    <row r="109" spans="2:7" ht="15" x14ac:dyDescent="0.45">
      <c r="C109" s="420"/>
      <c r="D109" s="420"/>
      <c r="E109" s="420"/>
    </row>
    <row r="110" spans="2:7" ht="15" x14ac:dyDescent="0.45"/>
    <row r="111" spans="2:7" ht="15" x14ac:dyDescent="0.45"/>
    <row r="112" spans="2:7" ht="15" x14ac:dyDescent="0.45"/>
    <row r="113" ht="15" x14ac:dyDescent="0.45"/>
    <row r="114" ht="15" x14ac:dyDescent="0.45"/>
    <row r="115" ht="15" x14ac:dyDescent="0.45"/>
    <row r="116" ht="15" x14ac:dyDescent="0.45"/>
    <row r="117" ht="15" x14ac:dyDescent="0.45"/>
    <row r="118" ht="15" x14ac:dyDescent="0.45"/>
    <row r="119" ht="15" x14ac:dyDescent="0.45"/>
    <row r="120" ht="15" x14ac:dyDescent="0.45"/>
    <row r="121" ht="15" x14ac:dyDescent="0.45"/>
    <row r="122" ht="15" x14ac:dyDescent="0.45"/>
    <row r="123" ht="15" x14ac:dyDescent="0.45"/>
    <row r="124" ht="15" x14ac:dyDescent="0.45"/>
    <row r="125" ht="15" x14ac:dyDescent="0.45"/>
    <row r="126" ht="15" x14ac:dyDescent="0.45"/>
  </sheetData>
  <sheetProtection selectLockedCells="1"/>
  <dataConsolidate/>
  <mergeCells count="16">
    <mergeCell ref="C10:E10"/>
    <mergeCell ref="C11:E11"/>
    <mergeCell ref="C12:F12"/>
    <mergeCell ref="G10:G13"/>
    <mergeCell ref="C109:E109"/>
    <mergeCell ref="C103:G103"/>
    <mergeCell ref="C104:G104"/>
    <mergeCell ref="C105:G105"/>
    <mergeCell ref="C106:G106"/>
    <mergeCell ref="C108:E108"/>
    <mergeCell ref="C75:E75"/>
    <mergeCell ref="C69:G69"/>
    <mergeCell ref="C70:G70"/>
    <mergeCell ref="C71:G71"/>
    <mergeCell ref="C72:G72"/>
    <mergeCell ref="C74:E74"/>
  </mergeCells>
  <dataValidations xWindow="609" yWindow="526" count="21">
    <dataValidation allowBlank="1" showInputMessage="1" showErrorMessage="1" promptTitle="URL" prompt="Veuillez insérer l'URL directe vers le document de référence" sqref="G37:G40 E40" xr:uid="{E079451B-F0E4-4AD3-9941-BD41CD0AABAD}"/>
    <dataValidation type="whole" operator="greaterThanOrEqual" allowBlank="1" showInputMessage="1" showErrorMessage="1" errorTitle="Nombre" error="Veuillez saisir uniquement des chiffres dans cette cellule. _x000a__x000a_Si des informations supplémentaires sont appropriées, veuillez les inclure dans les colonnes appropriées à droite." sqref="E48:E49" xr:uid="{9A0805BF-02A1-4F4E-A116-0CA1CECF2F4E}">
      <formula1>1</formula1>
    </dataValidation>
    <dataValidation type="list" allowBlank="1" showInputMessage="1" showErrorMessage="1" errorTitle="Saisie erronée" error="Veuillez choisir parmi les suivants:_x000a_Oui_x000a_Non_x000a_En Partie_x000a_Sans objet_x000a_" promptTitle="Choisissez parmi les suivants" prompt="Oui_x000a_Non_x000a_En Partie_x000a_Sans objet" sqref="E43:E46 E35 E32 E28 E54:E57" xr:uid="{CE425872-3722-4945-9BB9-D513A7D33416}">
      <formula1>Simple_options_list</formula1>
    </dataValidation>
    <dataValidation type="decimal" errorStyle="warning"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aux de change/conversion" prompt="Saisir ici le taux de change  d’1 USD dans la devise indiquée ci-dessus._x000a__x000a_Si des informations supplémentaires sont pertinentes, veuillez les noter dans la section commentaires" sqref="E51" xr:uid="{204367ED-FF72-4CE6-B669-BA931B6B6E1D}">
      <formula1>0</formula1>
      <formula2>9999999999999990000</formula2>
    </dataValidation>
    <dataValidation type="whole" allowBlank="1" showInputMessage="1" showErrorMessage="1" errorTitle="Veuillez ne pas remplir" error="Veuillez ne pas remplir manuellement ces celulles" sqref="E59:E62" xr:uid="{BEBC058E-8F61-4C4D-B11D-46041E0B391F}">
      <formula1>10000</formula1>
      <formula2>50000</formula2>
    </dataValidation>
    <dataValidation type="decimal" allowBlank="1" showInputMessage="1" showErrorMessage="1" errorTitle="Veuillez ne pas modifier" sqref="E8:G8" xr:uid="{7976E308-631D-47E9-AC6A-05B221BD22C0}">
      <formula1>10000</formula1>
      <formula2>50000</formula2>
    </dataValidation>
    <dataValidation type="decimal" allowBlank="1" showInputMessage="1" showErrorMessage="1" errorTitle="Veuillez ne pas modifier" error="Veuillez ne pas modifier ces cellules" sqref="C8:D8 C73:E74 F73:G75" xr:uid="{D64B9237-40BB-4A17-AE35-69869BD025B3}">
      <formula1>10000</formula1>
      <formula2>50000</formula2>
    </dataValidation>
    <dataValidation allowBlank="1" showInputMessage="1" showErrorMessage="1" promptTitle="Saisissez la date" prompt="Saisissez la date sous un format spécifique: AAAA-MM-JJ" sqref="E36 E30 E33" xr:uid="{2638DAC4-0C69-40FC-8E12-1AEDE5F75F1D}"/>
    <dataValidation type="textLength" allowBlank="1" showInputMessage="1" showErrorMessage="1" errorTitle="Veuillez ne pas modifier" error="Veuillez ne pas modifier ces cellules" sqref="C66:C67 F15 D18:G19 D15" xr:uid="{AD85E4FE-6EDB-40B6-992E-49A3C54868FD}">
      <formula1>10000</formula1>
      <formula2>50000</formula2>
    </dataValidation>
    <dataValidation type="whole" allowBlank="1" showInputMessage="1" showErrorMessage="1" errorTitle="Veuillez ne pas modifier" error="Veuillez ne pas modifier ces cellules" sqref="G27 G15 E15 C53:C65 C50:C51 G59:G62 C47 C15 C17:C37 C39:C45" xr:uid="{D9F471FE-21F1-4AB1-B7D7-A0A504272613}">
      <formula1>10000</formula1>
      <formula2>50000</formula2>
    </dataValidation>
    <dataValidation type="date" allowBlank="1" showInputMessage="1" showErrorMessage="1" errorTitle="Format incorrect" error="Veuillez révisez les informations selon le format spécifié: AAAA-MM-JJ" promptTitle="Saisissez la date" prompt="Saisissez la date sous un format spécifique: AAAA-MM-JJ" sqref="E25:E26" xr:uid="{57157CBF-9825-4A14-AF31-0E70778760BC}">
      <formula1>36161</formula1>
      <formula2>47848</formula2>
    </dataValidation>
    <dataValidation allowBlank="1" showInputMessage="1" showErrorMessage="1" errorTitle="Invalid entry" error="_x000a_Please choose among the following:_x000a__x000a_Yes_x000a_No_x000a_Partially_x000a_Not applicable" promptTitle="URL" prompt="Veuillez insérer l'URL directe vers le document de référence" sqref="E31 E34" xr:uid="{28D68E30-299C-46E2-8638-6AEB2BCE3414}"/>
    <dataValidation type="list" allowBlank="1" showInputMessage="1" showErrorMessage="1" promptTitle="Type de déclaration" prompt="Veuillez indiquer le type de déclaration, parmi:_x000a__x000a_Divulgation systématique_x000a_Déclaration ITIE_x000a_Non disponible_x000a_Sans objet" sqref="E39" xr:uid="{2A8D8647-49D4-4C5B-BDD9-282385638C13}">
      <formula1>Reporting_options_list</formula1>
    </dataValidation>
    <dataValidation allowBlank="1" showInputMessage="1" showErrorMessage="1" promptTitle="Additional relevant files" prompt="If several files relevant to the report exist, please indicate as such here. If several, please copy this into several rows." sqref="E38" xr:uid="{098DF1B4-53AD-44A6-97D1-85C998D2E5A7}"/>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31 E34" xr:uid="{2113BD96-718B-4E0C-B134-E11B486E5A37}">
      <formula1>36161</formula1>
      <formula2>47848</formula2>
    </dataValidation>
    <dataValidation allowBlank="1" showInputMessage="1" showErrorMessage="1" promptTitle="Nom de l'entité" prompt="Veuillez insérer le nom de l'organisation, compagnie, ou agence gouvernementale" sqref="E29" xr:uid="{72F72F30-6E4D-4AB3-82D7-0F699FD184E2}"/>
    <dataValidation allowBlank="1" showInputMessage="1" showErrorMessage="1" promptTitle="URL du rapport ITIE" prompt="Veuillez insérer l'URL directe vers le Rapport ITIE (ou le dossier de rapport) sur le site Internet national de l'ITIE." sqref="E31 E34" xr:uid="{EF440ED1-D05C-47E4-A979-D804366063F2}"/>
    <dataValidation type="whole" allowBlank="1" showInputMessage="1" showErrorMessage="1" errorTitle="Veuillez ne pas modifier" error="Veuillez ne pas modifier ces cellules" sqref="C69:G72" xr:uid="{EF7F0EE1-6880-4244-A51B-FE07CEDFFB27}">
      <formula1>444</formula1>
      <formula2>445</formula2>
    </dataValidation>
    <dataValidation allowBlank="1" showInputMessage="1" showErrorMessage="1" errorTitle="Veuillez ne pas modifier" error="Veuillez ne pas modifier ces cellules" sqref="C52 C48:C49 C75:E75" xr:uid="{38E40CE9-FEFE-4F50-A54C-6DD0C626715E}"/>
    <dataValidation type="whole" allowBlank="1" showInputMessage="1" showErrorMessage="1" errorTitle="Veuillez ne pas modifier" error="Veuillez ne pas modifier ces cellules" sqref="C46" xr:uid="{31FC86A6-12C9-412D-92CF-30E961EB243C}">
      <formula1>4</formula1>
      <formula2>5</formula2>
    </dataValidation>
    <dataValidation allowBlank="1" showInputMessage="1" showErrorMessage="1" promptTitle="Autre secteur" prompt="Veuillez indiquer le nom du secteur supplémentaire." sqref="E47" xr:uid="{B4A26AB8-7CB6-464D-A7BB-BCB409CF395C}"/>
  </dataValidations>
  <hyperlinks>
    <hyperlink ref="C13" r:id="rId1" display="Si vous avez des questions, veuillez contacter  data@eiti.org" xr:uid="{00000000-0004-0000-0100-000012000000}"/>
    <hyperlink ref="C72:G72" r:id="rId2" display="Give us your feedback or report a conflict in the data! Write to us at  data@eiti.org" xr:uid="{2B1627D8-621C-4FBE-A497-9AFE969943B5}"/>
    <hyperlink ref="G72" r:id="rId3" display="Give us your feedback or report a conflict in the data! Write to us at  data@eiti.org" xr:uid="{6C5FFEFE-FC9C-4AD7-BE65-B9958593063A}"/>
    <hyperlink ref="E72:F72" r:id="rId4" display="Give us your feedback or report a conflict in the data! Write to us at  data@eiti.org" xr:uid="{DBEA8569-8C48-4726-9E9D-319FA97863C5}"/>
    <hyperlink ref="F72" r:id="rId5" display="Give us your feedback or report a conflict in the data! Write to us at  data@eiti.org" xr:uid="{C68DE811-3A82-40E8-AC61-102006E6BA24}"/>
    <hyperlink ref="C69:G69" r:id="rId6" display="Pour plus d’information sur l’ITIE, visitez notre site Internet  https://eiti.org" xr:uid="{128818C6-AB59-4A22-B089-A45A75B06974}"/>
    <hyperlink ref="C70:G70" r:id="rId7" display="Vous voulez en savoir plus sur votre pays ? Vérifiez si votre pays met en œuvre la Norme ITIE en visitant https://eiti.org/countries" xr:uid="{C216B62F-D79D-487C-8AFE-79B07BB1494C}"/>
    <hyperlink ref="C71:G71" r:id="rId8" display="Pour la version la plus récente des modèles de données résumées, consultez https://eiti.org/fr/document/modele-donnees-resumees-itie" xr:uid="{E59D7407-02BD-47A3-AA82-3DC5546201E2}"/>
    <hyperlink ref="C50" r:id="rId9" xr:uid="{00000000-0004-0000-0100-00000C000000}"/>
    <hyperlink ref="C53" r:id="rId10" location="r4-7" xr:uid="{00000000-0004-0000-0100-000011000000}"/>
    <hyperlink ref="C38" r:id="rId11" location="r7-2" xr:uid="{00000000-0004-0000-0100-000013000000}"/>
    <hyperlink ref="E66" r:id="rId12" xr:uid="{79E2EF47-C5DA-47C5-9AED-0C23245BCE2B}"/>
    <hyperlink ref="E31" r:id="rId13" xr:uid="{33279667-F4D9-4B62-91DC-FC32D2047EE8}"/>
    <hyperlink ref="E37" r:id="rId14" display="https://urldefense.com/v3/__https:/cami.cd/__;!!E1R1dd1bLLODlQ4!AgIZgC_oq2ocTJrjlf6Y-IEMSYuxdKMnR3vpFaH9XfhYfMNAchkUkk0zBBh58qiL_Or_KWuLGLryDDoN6C0x641c4eF6u8o$" xr:uid="{3FCA3672-9707-4180-8EF6-AF588375AE98}"/>
    <hyperlink ref="E34" r:id="rId15" xr:uid="{2B69D0B3-5B3B-4F7A-AAB8-2E30144B0884}"/>
    <hyperlink ref="E52" r:id="rId16" xr:uid="{E0E0EA41-512B-4D0A-9794-6151067EFA7D}"/>
  </hyperlinks>
  <pageMargins left="0.25" right="0.25" top="0.75" bottom="0.75" header="0.3" footer="0.3"/>
  <pageSetup paperSize="8" fitToHeight="0" orientation="landscape" horizontalDpi="2400" verticalDpi="2400" r:id="rId17"/>
  <drawing r:id="rId18"/>
  <extLst>
    <ext xmlns:x14="http://schemas.microsoft.com/office/spreadsheetml/2009/9/main" uri="{CCE6A557-97BC-4b89-ADB6-D9C93CAAB3DF}">
      <x14:dataValidations xmlns:xm="http://schemas.microsoft.com/office/excel/2006/main" xWindow="609" yWindow="526" count="3">
        <x14:dataValidation type="list" allowBlank="1" showInputMessage="1" showErrorMessage="1" errorTitle="Code ISO incorrect" error="Veuillez indiquer le code-devise de la monnaie" promptTitle="code-devise de la monnaie" prompt="Saisissez les 3 lettres du code-devise de l’ISO 4217: Si vous hésitez, allez sur le site https://fr.wikipedia.org/wiki/ISO_4217" xr:uid="{12117F88-8650-4682-8675-6A4D8F8764E8}">
          <x14:formula1>
            <xm:f>Listes!$I$11:$I$168</xm:f>
          </x14:formula1>
          <xm:sqref>E50</xm:sqref>
        </x14:dataValidation>
        <x14:dataValidation type="list" allowBlank="1" showInputMessage="1" showErrorMessage="1" errorTitle="Veuillez ne pas modifier" error="Veuillez ne pas modifier ces cellules" xr:uid="{8994437C-F09C-4EA1-BEE4-0C82545E61A6}">
          <x14:formula1>
            <xm:f>'C:\Users\kr65\Downloads\SD\2.0\[Summary Data 2.0 data validation french translation.xlsm]Lists'!#REF!</xm:f>
          </x14:formula1>
          <xm:sqref>E21:E23</xm:sqref>
        </x14:dataValidation>
        <x14:dataValidation type="list" allowBlank="1" showInputMessage="1" showErrorMessage="1" promptTitle="Veuillez choisir parmi le pays" prompt="Veuillez choisir le pays parmi le menu déroulant" xr:uid="{3CD7C332-1644-486C-986B-807741657D5B}">
          <x14:formula1>
            <xm:f>Listes!$A$3:$A$246</xm:f>
          </x14:formula1>
          <xm:sqref>E20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242"/>
  <sheetViews>
    <sheetView showGridLines="0" topLeftCell="B7" zoomScale="85" zoomScaleNormal="85" workbookViewId="0">
      <selection activeCell="H187" sqref="H187"/>
    </sheetView>
  </sheetViews>
  <sheetFormatPr baseColWidth="10" defaultColWidth="4" defaultRowHeight="24" customHeight="1" x14ac:dyDescent="0.45"/>
  <cols>
    <col min="1" max="1" width="4" style="12"/>
    <col min="2" max="2" width="56.5703125" style="12" customWidth="1"/>
    <col min="3" max="3" width="4" style="12"/>
    <col min="4" max="4" width="57.42578125" style="12" customWidth="1"/>
    <col min="5" max="5" width="4" style="12"/>
    <col min="6" max="6" width="53.42578125" style="36" customWidth="1"/>
    <col min="7" max="7" width="4" style="12"/>
    <col min="8" max="8" width="53.85546875" style="12" customWidth="1"/>
    <col min="9" max="15" width="4" style="12"/>
    <col min="16" max="16" width="42" style="12" bestFit="1" customWidth="1"/>
    <col min="17" max="16384" width="4" style="12"/>
  </cols>
  <sheetData>
    <row r="1" spans="2:8" ht="15.75" hidden="1" customHeight="1" x14ac:dyDescent="0.45"/>
    <row r="2" spans="2:8" ht="15" hidden="1" x14ac:dyDescent="0.45"/>
    <row r="3" spans="2:8" ht="15" hidden="1" x14ac:dyDescent="0.45">
      <c r="H3" s="13" t="s">
        <v>2182</v>
      </c>
    </row>
    <row r="4" spans="2:8" ht="15" hidden="1" x14ac:dyDescent="0.45">
      <c r="H4" s="13">
        <f>Introduction!G4</f>
        <v>45300</v>
      </c>
    </row>
    <row r="5" spans="2:8" ht="15" hidden="1" x14ac:dyDescent="0.45"/>
    <row r="6" spans="2:8" ht="15" hidden="1" x14ac:dyDescent="0.45"/>
    <row r="7" spans="2:8" ht="15" x14ac:dyDescent="0.45"/>
    <row r="8" spans="2:8" ht="15" x14ac:dyDescent="0.45">
      <c r="B8" s="141" t="s">
        <v>2230</v>
      </c>
      <c r="C8" s="74"/>
      <c r="D8" s="74"/>
      <c r="E8" s="74"/>
      <c r="F8" s="205"/>
      <c r="G8" s="74"/>
      <c r="H8" s="74"/>
    </row>
    <row r="9" spans="2:8" ht="19.899999999999999" x14ac:dyDescent="0.45">
      <c r="B9" s="73" t="s">
        <v>2183</v>
      </c>
      <c r="C9" s="74"/>
      <c r="D9" s="74"/>
      <c r="E9" s="74"/>
      <c r="F9" s="288"/>
      <c r="G9" s="74"/>
      <c r="H9" s="74"/>
    </row>
    <row r="10" spans="2:8" ht="17.100000000000001" customHeight="1" x14ac:dyDescent="0.45">
      <c r="B10" s="433" t="s">
        <v>2074</v>
      </c>
      <c r="C10" s="433"/>
      <c r="D10" s="433"/>
      <c r="E10" s="433"/>
      <c r="F10" s="433"/>
      <c r="G10" s="433"/>
      <c r="H10" s="433"/>
    </row>
    <row r="11" spans="2:8" ht="51.95" customHeight="1" x14ac:dyDescent="0.45">
      <c r="B11" s="432" t="s">
        <v>2231</v>
      </c>
      <c r="C11" s="432"/>
      <c r="D11" s="432"/>
      <c r="E11" s="432"/>
      <c r="F11" s="433"/>
      <c r="G11" s="433"/>
      <c r="H11" s="433"/>
    </row>
    <row r="12" spans="2:8" ht="36.6" customHeight="1" x14ac:dyDescent="0.45">
      <c r="B12" s="432" t="s">
        <v>2232</v>
      </c>
      <c r="C12" s="432"/>
      <c r="D12" s="432"/>
      <c r="E12" s="432"/>
      <c r="F12" s="433"/>
      <c r="G12" s="433"/>
      <c r="H12" s="433"/>
    </row>
    <row r="13" spans="2:8" ht="39" customHeight="1" x14ac:dyDescent="0.45">
      <c r="B13" s="432" t="s">
        <v>2233</v>
      </c>
      <c r="C13" s="432"/>
      <c r="D13" s="432"/>
      <c r="E13" s="432"/>
      <c r="F13" s="433"/>
      <c r="G13" s="433"/>
      <c r="H13" s="433"/>
    </row>
    <row r="14" spans="2:8" ht="17.100000000000001" customHeight="1" x14ac:dyDescent="0.45">
      <c r="B14" s="432" t="s">
        <v>2234</v>
      </c>
      <c r="C14" s="432"/>
      <c r="D14" s="432"/>
      <c r="E14" s="432"/>
      <c r="F14" s="433"/>
      <c r="G14" s="433"/>
      <c r="H14" s="433"/>
    </row>
    <row r="15" spans="2:8" ht="15" customHeight="1" x14ac:dyDescent="0.4">
      <c r="B15" s="437" t="s">
        <v>2235</v>
      </c>
      <c r="C15" s="438"/>
      <c r="D15" s="438"/>
      <c r="E15" s="438"/>
      <c r="F15" s="438"/>
      <c r="G15" s="438"/>
      <c r="H15" s="438"/>
    </row>
    <row r="16" spans="2:8" ht="15" customHeight="1" x14ac:dyDescent="0.4">
      <c r="E16" s="77"/>
      <c r="F16" s="289"/>
      <c r="G16" s="77"/>
      <c r="H16" s="77"/>
    </row>
    <row r="17" spans="2:8" ht="48" customHeight="1" x14ac:dyDescent="0.45">
      <c r="B17" s="233" t="s">
        <v>2388</v>
      </c>
      <c r="D17" s="142" t="s">
        <v>2075</v>
      </c>
      <c r="F17" s="143" t="s">
        <v>2236</v>
      </c>
      <c r="G17" s="56"/>
      <c r="H17" s="56"/>
    </row>
    <row r="18" spans="2:8" ht="15" x14ac:dyDescent="0.45"/>
    <row r="19" spans="2:8" x14ac:dyDescent="0.45">
      <c r="B19" s="144" t="s">
        <v>2237</v>
      </c>
      <c r="D19" s="145"/>
      <c r="F19" s="290"/>
    </row>
    <row r="20" spans="2:8" ht="15" x14ac:dyDescent="0.45">
      <c r="B20" s="58" t="s">
        <v>2238</v>
      </c>
      <c r="D20" s="58"/>
      <c r="F20" s="291"/>
    </row>
    <row r="21" spans="2:8" ht="15" x14ac:dyDescent="0.45">
      <c r="B21" s="60"/>
      <c r="D21" s="146"/>
      <c r="F21" s="292"/>
    </row>
    <row r="22" spans="2:8" ht="18.95" customHeight="1" x14ac:dyDescent="0.45">
      <c r="B22" s="147" t="s">
        <v>2239</v>
      </c>
      <c r="C22" s="148"/>
      <c r="D22" s="147" t="s">
        <v>2240</v>
      </c>
      <c r="E22" s="148"/>
      <c r="F22" s="293" t="s">
        <v>2241</v>
      </c>
      <c r="G22" s="148"/>
      <c r="H22" s="149" t="s">
        <v>2242</v>
      </c>
    </row>
    <row r="23" spans="2:8" ht="18.95" customHeight="1" x14ac:dyDescent="0.45">
      <c r="B23" s="150" t="s">
        <v>2243</v>
      </c>
      <c r="C23" s="111"/>
      <c r="D23" s="151"/>
      <c r="E23" s="111"/>
      <c r="F23" s="151"/>
      <c r="G23" s="111"/>
      <c r="H23" s="152"/>
    </row>
    <row r="24" spans="2:8" ht="15" x14ac:dyDescent="0.45">
      <c r="B24" s="153" t="s">
        <v>2244</v>
      </c>
      <c r="C24" s="111"/>
      <c r="D24" s="154"/>
      <c r="E24" s="111"/>
      <c r="F24" s="154"/>
      <c r="G24" s="111"/>
      <c r="H24" s="155"/>
    </row>
    <row r="25" spans="2:8" ht="28.5" x14ac:dyDescent="0.45">
      <c r="B25" s="156" t="s">
        <v>2245</v>
      </c>
      <c r="C25" s="111"/>
      <c r="D25" s="242" t="s">
        <v>2560</v>
      </c>
      <c r="E25" s="111"/>
      <c r="F25" s="242" t="s">
        <v>2562</v>
      </c>
      <c r="G25" s="111"/>
      <c r="H25" s="320" t="s">
        <v>3481</v>
      </c>
    </row>
    <row r="26" spans="2:8" ht="28.5" x14ac:dyDescent="0.45">
      <c r="B26" s="156" t="s">
        <v>2246</v>
      </c>
      <c r="C26" s="111"/>
      <c r="D26" s="358" t="s">
        <v>2560</v>
      </c>
      <c r="E26" s="324"/>
      <c r="F26" s="358" t="s">
        <v>2561</v>
      </c>
      <c r="G26" s="324"/>
      <c r="H26" s="320" t="s">
        <v>3481</v>
      </c>
    </row>
    <row r="27" spans="2:8" ht="15" x14ac:dyDescent="0.45">
      <c r="B27" s="156" t="s">
        <v>2539</v>
      </c>
      <c r="C27" s="111"/>
      <c r="D27" s="242" t="s">
        <v>2560</v>
      </c>
      <c r="E27" s="111"/>
      <c r="F27" s="242" t="s">
        <v>3351</v>
      </c>
      <c r="G27" s="111"/>
      <c r="H27" s="383" t="s">
        <v>3475</v>
      </c>
    </row>
    <row r="28" spans="2:8" ht="28.5" x14ac:dyDescent="0.45">
      <c r="B28" s="157" t="s">
        <v>2247</v>
      </c>
      <c r="C28" s="111"/>
      <c r="D28" s="242" t="s">
        <v>2560</v>
      </c>
      <c r="E28" s="111"/>
      <c r="F28" s="242" t="s">
        <v>3352</v>
      </c>
      <c r="G28" s="111"/>
      <c r="H28" s="155"/>
    </row>
    <row r="29" spans="2:8" ht="15" customHeight="1" x14ac:dyDescent="0.45">
      <c r="B29" s="159"/>
      <c r="C29" s="111"/>
      <c r="D29" s="160"/>
      <c r="E29" s="111"/>
      <c r="F29" s="294"/>
      <c r="G29" s="111"/>
      <c r="H29" s="111"/>
    </row>
    <row r="30" spans="2:8" ht="15" x14ac:dyDescent="0.45">
      <c r="B30" s="150" t="s">
        <v>2248</v>
      </c>
      <c r="C30" s="111"/>
      <c r="D30" s="151"/>
      <c r="E30" s="111"/>
      <c r="F30" s="151"/>
      <c r="G30" s="111"/>
      <c r="H30" s="152"/>
    </row>
    <row r="31" spans="2:8" ht="15" x14ac:dyDescent="0.45">
      <c r="B31" s="153" t="s">
        <v>2244</v>
      </c>
      <c r="C31" s="111"/>
      <c r="D31" s="154"/>
      <c r="E31" s="111"/>
      <c r="F31" s="154"/>
      <c r="G31" s="111"/>
      <c r="H31" s="155"/>
    </row>
    <row r="32" spans="2:8" ht="15" x14ac:dyDescent="0.45">
      <c r="B32" s="156" t="s">
        <v>2249</v>
      </c>
      <c r="C32" s="111"/>
      <c r="D32" s="242" t="s">
        <v>1497</v>
      </c>
      <c r="E32" s="111"/>
      <c r="F32" s="242" t="s">
        <v>3353</v>
      </c>
      <c r="G32" s="111"/>
      <c r="H32" s="155"/>
    </row>
    <row r="33" spans="1:8" ht="15" x14ac:dyDescent="0.45">
      <c r="A33" s="161"/>
      <c r="B33" s="162" t="s">
        <v>2250</v>
      </c>
      <c r="C33" s="163"/>
      <c r="D33" s="242" t="s">
        <v>1497</v>
      </c>
      <c r="E33" s="111"/>
      <c r="F33" s="242" t="s">
        <v>3354</v>
      </c>
      <c r="G33" s="111"/>
      <c r="H33" s="155"/>
    </row>
    <row r="34" spans="1:8" ht="15" x14ac:dyDescent="0.45">
      <c r="B34" s="156" t="s">
        <v>2251</v>
      </c>
      <c r="C34" s="111"/>
      <c r="D34" s="242" t="s">
        <v>1497</v>
      </c>
      <c r="E34" s="111"/>
      <c r="F34" s="242" t="s">
        <v>3355</v>
      </c>
      <c r="G34" s="111"/>
      <c r="H34" s="155"/>
    </row>
    <row r="35" spans="1:8" ht="15" x14ac:dyDescent="0.45">
      <c r="B35" s="164" t="s">
        <v>2250</v>
      </c>
      <c r="C35" s="163"/>
      <c r="D35" s="242" t="s">
        <v>1497</v>
      </c>
      <c r="E35" s="111"/>
      <c r="F35" s="242" t="s">
        <v>3354</v>
      </c>
      <c r="G35" s="111"/>
      <c r="H35" s="155"/>
    </row>
    <row r="36" spans="1:8" ht="15" x14ac:dyDescent="0.45">
      <c r="B36" s="156" t="s">
        <v>2252</v>
      </c>
      <c r="C36" s="111"/>
      <c r="D36" s="242" t="s">
        <v>1497</v>
      </c>
      <c r="E36" s="111"/>
      <c r="F36" s="242" t="s">
        <v>3354</v>
      </c>
      <c r="G36" s="111"/>
      <c r="H36" s="320"/>
    </row>
    <row r="37" spans="1:8" ht="85.5" x14ac:dyDescent="0.45">
      <c r="B37" s="165" t="s">
        <v>2253</v>
      </c>
      <c r="C37" s="163"/>
      <c r="D37" s="242" t="s">
        <v>3356</v>
      </c>
      <c r="E37" s="111"/>
      <c r="F37" s="242" t="s">
        <v>3338</v>
      </c>
      <c r="G37" s="111"/>
      <c r="H37" s="320"/>
    </row>
    <row r="38" spans="1:8" ht="15" x14ac:dyDescent="0.45">
      <c r="B38" s="166"/>
      <c r="C38" s="111"/>
      <c r="D38" s="160"/>
      <c r="E38" s="111"/>
      <c r="F38" s="294"/>
      <c r="G38" s="111"/>
      <c r="H38" s="167"/>
    </row>
    <row r="39" spans="1:8" ht="15" x14ac:dyDescent="0.45">
      <c r="B39" s="150" t="s">
        <v>2254</v>
      </c>
      <c r="C39" s="111"/>
      <c r="D39" s="168"/>
      <c r="E39" s="111"/>
      <c r="F39" s="295"/>
      <c r="G39" s="111"/>
      <c r="H39" s="152"/>
    </row>
    <row r="40" spans="1:8" ht="27.75" x14ac:dyDescent="0.45">
      <c r="B40" s="153" t="s">
        <v>2255</v>
      </c>
      <c r="C40" s="111"/>
      <c r="D40" s="242" t="s">
        <v>2560</v>
      </c>
      <c r="E40" s="111"/>
      <c r="F40" s="377" t="s">
        <v>3337</v>
      </c>
      <c r="G40" s="111"/>
      <c r="H40" s="155"/>
    </row>
    <row r="41" spans="1:8" ht="15" x14ac:dyDescent="0.45">
      <c r="B41" s="153" t="s">
        <v>2256</v>
      </c>
      <c r="C41" s="111"/>
      <c r="D41" s="242" t="s">
        <v>1497</v>
      </c>
      <c r="E41" s="111"/>
      <c r="F41" s="242" t="s">
        <v>3357</v>
      </c>
      <c r="G41" s="111"/>
      <c r="H41" s="320"/>
    </row>
    <row r="42" spans="1:8" ht="28.5" x14ac:dyDescent="0.45">
      <c r="B42" s="169" t="s">
        <v>2257</v>
      </c>
      <c r="C42" s="111"/>
      <c r="D42" s="242" t="s">
        <v>1504</v>
      </c>
      <c r="E42" s="111"/>
      <c r="F42" s="242" t="str">
        <f>IF(D42=[2]Listes!$K$4,"&lt; Indiquez l'URL de la source &gt;",IF(D42=[2]Listes!$K$5,"&lt; Référence de la section dans le Rapport ITIE ou URL&gt;",IF(D42=[2]Listes!$K$6,"&lt; Référence de la non-applicabilité &gt;","")))</f>
        <v>&lt; Référence de la non-applicabilité &gt;</v>
      </c>
      <c r="G42" s="111"/>
      <c r="H42" s="320"/>
    </row>
    <row r="43" spans="1:8" ht="15" x14ac:dyDescent="0.45">
      <c r="B43" s="159"/>
      <c r="C43" s="111"/>
      <c r="D43" s="160"/>
      <c r="E43" s="111"/>
      <c r="F43" s="294"/>
      <c r="G43" s="111"/>
      <c r="H43" s="111"/>
    </row>
    <row r="44" spans="1:8" ht="15" x14ac:dyDescent="0.45">
      <c r="B44" s="150" t="s">
        <v>2258</v>
      </c>
      <c r="C44" s="111"/>
      <c r="D44" s="168"/>
      <c r="E44" s="111"/>
      <c r="F44" s="295"/>
      <c r="G44" s="111"/>
      <c r="H44" s="152"/>
    </row>
    <row r="45" spans="1:8" ht="15" x14ac:dyDescent="0.45">
      <c r="B45" s="309" t="s">
        <v>2259</v>
      </c>
      <c r="C45" s="310"/>
      <c r="D45" s="311" t="s">
        <v>1497</v>
      </c>
      <c r="E45" s="310"/>
      <c r="F45" s="242" t="s">
        <v>3359</v>
      </c>
      <c r="G45" s="310"/>
      <c r="H45" s="316"/>
    </row>
    <row r="46" spans="1:8" ht="31.5" customHeight="1" x14ac:dyDescent="0.45">
      <c r="B46" s="313" t="s">
        <v>2260</v>
      </c>
      <c r="C46" s="314"/>
      <c r="D46" s="315" t="s">
        <v>2560</v>
      </c>
      <c r="E46" s="314"/>
      <c r="F46" s="378" t="s">
        <v>3360</v>
      </c>
      <c r="G46" s="111"/>
      <c r="H46" s="155"/>
    </row>
    <row r="47" spans="1:8" ht="15" x14ac:dyDescent="0.45">
      <c r="B47" s="309" t="s">
        <v>2261</v>
      </c>
      <c r="C47" s="310"/>
      <c r="D47" s="311" t="s">
        <v>2560</v>
      </c>
      <c r="E47" s="310"/>
      <c r="F47" s="378" t="s">
        <v>3361</v>
      </c>
      <c r="G47" s="111"/>
      <c r="H47" s="152"/>
    </row>
    <row r="48" spans="1:8" ht="15" x14ac:dyDescent="0.45">
      <c r="B48" s="309" t="s">
        <v>2262</v>
      </c>
      <c r="C48" s="310"/>
      <c r="D48" s="311" t="s">
        <v>2560</v>
      </c>
      <c r="E48" s="310"/>
      <c r="F48" s="378" t="s">
        <v>3362</v>
      </c>
      <c r="G48" s="111"/>
      <c r="H48" s="155"/>
    </row>
    <row r="49" spans="2:8" ht="28.5" x14ac:dyDescent="0.45">
      <c r="B49" s="306" t="s">
        <v>2263</v>
      </c>
      <c r="C49" s="307"/>
      <c r="D49" s="308" t="s">
        <v>1504</v>
      </c>
      <c r="E49" s="307"/>
      <c r="F49" s="318"/>
      <c r="G49" s="111"/>
      <c r="H49" s="317"/>
    </row>
    <row r="50" spans="2:8" ht="15" x14ac:dyDescent="0.45">
      <c r="B50" s="159"/>
      <c r="C50" s="111"/>
      <c r="D50" s="160"/>
      <c r="E50" s="111"/>
      <c r="F50" s="294"/>
      <c r="G50" s="111"/>
      <c r="H50" s="111"/>
    </row>
    <row r="51" spans="2:8" ht="15" x14ac:dyDescent="0.45">
      <c r="B51" s="150" t="s">
        <v>2264</v>
      </c>
      <c r="C51" s="111"/>
      <c r="D51" s="170"/>
      <c r="E51" s="111"/>
      <c r="F51" s="296"/>
      <c r="G51" s="111"/>
      <c r="H51" s="319"/>
    </row>
    <row r="52" spans="2:8" ht="114.75" customHeight="1" x14ac:dyDescent="0.45">
      <c r="B52" s="309" t="s">
        <v>2265</v>
      </c>
      <c r="C52" s="310"/>
      <c r="D52" s="311" t="s">
        <v>1497</v>
      </c>
      <c r="E52" s="310"/>
      <c r="F52" s="242" t="s">
        <v>3358</v>
      </c>
      <c r="G52" s="310"/>
      <c r="H52" s="316"/>
    </row>
    <row r="53" spans="2:8" ht="57" x14ac:dyDescent="0.45">
      <c r="B53" s="312" t="s">
        <v>2266</v>
      </c>
      <c r="C53" s="310"/>
      <c r="D53" s="311" t="s">
        <v>1497</v>
      </c>
      <c r="E53" s="310"/>
      <c r="F53" s="242" t="s">
        <v>3358</v>
      </c>
      <c r="G53" s="310"/>
      <c r="H53" s="316" t="s">
        <v>2564</v>
      </c>
    </row>
    <row r="54" spans="2:8" ht="114" x14ac:dyDescent="0.45">
      <c r="B54" s="312" t="s">
        <v>2267</v>
      </c>
      <c r="C54" s="111"/>
      <c r="D54" s="311" t="s">
        <v>1497</v>
      </c>
      <c r="E54" s="111"/>
      <c r="F54" s="242" t="s">
        <v>3358</v>
      </c>
      <c r="G54" s="111"/>
      <c r="H54" s="316" t="s">
        <v>2563</v>
      </c>
    </row>
    <row r="55" spans="2:8" ht="15" x14ac:dyDescent="0.45">
      <c r="B55" s="159"/>
      <c r="C55" s="111"/>
      <c r="D55" s="160"/>
      <c r="E55" s="111"/>
      <c r="F55" s="294"/>
      <c r="G55" s="111"/>
      <c r="H55" s="111"/>
    </row>
    <row r="56" spans="2:8" ht="15" x14ac:dyDescent="0.45">
      <c r="B56" s="150" t="s">
        <v>2268</v>
      </c>
      <c r="C56" s="111"/>
      <c r="D56" s="170"/>
      <c r="E56" s="111"/>
      <c r="F56" s="296"/>
      <c r="G56" s="111"/>
      <c r="H56" s="316"/>
    </row>
    <row r="57" spans="2:8" ht="28.5" x14ac:dyDescent="0.45">
      <c r="B57" s="171" t="s">
        <v>2269</v>
      </c>
      <c r="C57" s="111"/>
      <c r="D57" s="242" t="s">
        <v>1497</v>
      </c>
      <c r="E57" s="111"/>
      <c r="F57" s="242" t="s">
        <v>3363</v>
      </c>
      <c r="G57" s="111"/>
      <c r="H57" s="316"/>
    </row>
    <row r="58" spans="2:8" ht="42.75" x14ac:dyDescent="0.45">
      <c r="B58" s="172" t="s">
        <v>2137</v>
      </c>
      <c r="C58" s="111"/>
      <c r="D58" s="242" t="s">
        <v>1497</v>
      </c>
      <c r="E58" s="111"/>
      <c r="F58" s="242" t="str">
        <f>IF(D58=Listes!$K$4,"&lt; Indiquez l'URL de la source &gt;",IF(D58=Listes!$K$5,"&lt; Référence de la section dans le Rapport ITIE ou URL&gt;",IF(D58=Listes!$K$6,"&lt; Référence de la non-applicabilité &gt;","")))</f>
        <v>&lt; Référence de la section dans le Rapport ITIE ou URL&gt;</v>
      </c>
      <c r="G58" s="111"/>
      <c r="H58" s="155"/>
    </row>
    <row r="59" spans="2:8" ht="28.5" x14ac:dyDescent="0.45">
      <c r="B59" s="173" t="s">
        <v>2136</v>
      </c>
      <c r="C59" s="111"/>
      <c r="D59" s="243"/>
      <c r="E59" s="111"/>
      <c r="F59" s="243" t="str">
        <f>IF(D59=Listes!$K$4,"&lt; Indiquez l'URL de la source &gt;",IF(D59=Listes!$K$5,"&lt; Référence de la section dans le Rapport ITIE ou URL&gt;",IF(D59=Listes!$K$6,"&lt; Référence de la non-applicabilité &gt;","")))</f>
        <v/>
      </c>
      <c r="G59" s="111"/>
      <c r="H59" s="158"/>
    </row>
    <row r="60" spans="2:8" ht="15" x14ac:dyDescent="0.45">
      <c r="B60" s="365" t="s">
        <v>3344</v>
      </c>
      <c r="C60" s="111"/>
      <c r="D60" s="311" t="s">
        <v>2560</v>
      </c>
      <c r="E60" s="111"/>
      <c r="F60" s="242"/>
      <c r="G60" s="111"/>
      <c r="H60" s="363"/>
    </row>
    <row r="61" spans="2:8" ht="31.9" customHeight="1" thickBot="1" x14ac:dyDescent="0.5">
      <c r="B61" s="364" t="s">
        <v>3343</v>
      </c>
      <c r="C61" s="111"/>
      <c r="D61" s="362"/>
      <c r="E61" s="111"/>
      <c r="F61" s="366" t="s">
        <v>3364</v>
      </c>
      <c r="G61" s="111"/>
      <c r="H61" s="363"/>
    </row>
    <row r="62" spans="2:8" ht="15" x14ac:dyDescent="0.45">
      <c r="B62" s="159"/>
      <c r="C62" s="111"/>
      <c r="D62" s="160"/>
      <c r="E62" s="111"/>
      <c r="F62" s="294"/>
      <c r="G62" s="111"/>
      <c r="H62" s="111"/>
    </row>
    <row r="63" spans="2:8" ht="15" x14ac:dyDescent="0.45">
      <c r="B63" s="150" t="s">
        <v>2270</v>
      </c>
      <c r="C63" s="111"/>
      <c r="D63" s="170"/>
      <c r="E63" s="111"/>
      <c r="F63" s="296"/>
      <c r="G63" s="111"/>
      <c r="H63" s="152"/>
    </row>
    <row r="64" spans="2:8" ht="28.5" x14ac:dyDescent="0.45">
      <c r="B64" s="379" t="s">
        <v>2101</v>
      </c>
      <c r="C64" s="111"/>
      <c r="D64" s="242" t="s">
        <v>1497</v>
      </c>
      <c r="E64" s="111"/>
      <c r="F64" s="242" t="s">
        <v>3365</v>
      </c>
      <c r="G64" s="111"/>
      <c r="H64" s="158"/>
    </row>
    <row r="65" spans="2:8" ht="15" x14ac:dyDescent="0.45">
      <c r="B65" s="159"/>
      <c r="C65" s="111"/>
      <c r="D65" s="160"/>
      <c r="E65" s="111"/>
      <c r="F65" s="294"/>
      <c r="G65" s="111"/>
      <c r="H65" s="111"/>
    </row>
    <row r="66" spans="2:8" ht="28.5" x14ac:dyDescent="0.45">
      <c r="B66" s="150" t="s">
        <v>2271</v>
      </c>
      <c r="C66" s="111"/>
      <c r="D66" s="170"/>
      <c r="E66" s="111"/>
      <c r="F66" s="296"/>
      <c r="G66" s="111"/>
      <c r="H66" s="380" t="s">
        <v>3372</v>
      </c>
    </row>
    <row r="67" spans="2:8" ht="42.75" x14ac:dyDescent="0.45">
      <c r="B67" s="269" t="s">
        <v>2542</v>
      </c>
      <c r="C67" s="111"/>
      <c r="D67" s="268"/>
      <c r="E67" s="111"/>
      <c r="F67" s="297"/>
      <c r="G67" s="111"/>
      <c r="H67" s="384" t="s">
        <v>3373</v>
      </c>
    </row>
    <row r="68" spans="2:8" ht="42.75" x14ac:dyDescent="0.45">
      <c r="B68" s="171" t="s">
        <v>2272</v>
      </c>
      <c r="C68" s="111"/>
      <c r="D68" s="242" t="s">
        <v>2560</v>
      </c>
      <c r="E68" s="111"/>
      <c r="F68" s="242" t="s">
        <v>3366</v>
      </c>
      <c r="G68" s="111"/>
      <c r="H68" s="155"/>
    </row>
    <row r="69" spans="2:8" ht="15" x14ac:dyDescent="0.45">
      <c r="B69" s="171" t="s">
        <v>2273</v>
      </c>
      <c r="C69" s="111"/>
      <c r="D69" s="242" t="s">
        <v>1510</v>
      </c>
      <c r="E69" s="111"/>
      <c r="F69" s="242" t="str">
        <f>IF(D69=Listes!$K$4,"&lt; Indiquez l'URL de la source &gt;",IF(D69=Listes!$K$5,"&lt; Référence de la section dans le Rapport ITIE ou URL&gt;",IF(D69=Listes!$K$6,"&lt; Référence de la non-applicabilité &gt;","")))</f>
        <v/>
      </c>
      <c r="G69" s="111"/>
      <c r="H69" s="155"/>
    </row>
    <row r="70" spans="2:8" ht="15" x14ac:dyDescent="0.45">
      <c r="B70" s="267" t="s">
        <v>2500</v>
      </c>
      <c r="C70" s="111"/>
      <c r="D70" s="323">
        <v>8003</v>
      </c>
      <c r="E70" s="111"/>
      <c r="F70" s="242" t="s">
        <v>2274</v>
      </c>
      <c r="G70" s="111"/>
      <c r="H70" s="155"/>
    </row>
    <row r="71" spans="2:8" ht="15" x14ac:dyDescent="0.45">
      <c r="B71" s="172" t="str">
        <f>LEFT(B70,SEARCH(",",B70))&amp;" valeur"</f>
        <v>Pétrole brut (2709), valeur</v>
      </c>
      <c r="C71" s="111"/>
      <c r="D71" s="242" t="s">
        <v>2208</v>
      </c>
      <c r="E71" s="111"/>
      <c r="F71" s="242" t="s">
        <v>1467</v>
      </c>
      <c r="G71" s="111"/>
      <c r="H71" s="155" t="s">
        <v>2122</v>
      </c>
    </row>
    <row r="72" spans="2:8" ht="15" x14ac:dyDescent="0.45">
      <c r="B72" s="267" t="s">
        <v>2464</v>
      </c>
      <c r="C72" s="111"/>
      <c r="D72" s="242"/>
      <c r="E72" s="111"/>
      <c r="F72" s="242" t="s">
        <v>2275</v>
      </c>
      <c r="G72" s="111"/>
      <c r="H72" s="383" t="s">
        <v>1510</v>
      </c>
    </row>
    <row r="73" spans="2:8" ht="15" x14ac:dyDescent="0.45">
      <c r="B73" s="172" t="str">
        <f>LEFT(B72,SEARCH(",",B72))&amp;" valeur"</f>
        <v>Gaz naturel (2711), valeur</v>
      </c>
      <c r="C73" s="111"/>
      <c r="D73" s="242" t="s">
        <v>2208</v>
      </c>
      <c r="E73" s="111"/>
      <c r="F73" s="242" t="s">
        <v>1467</v>
      </c>
      <c r="G73" s="111"/>
      <c r="H73" s="383" t="s">
        <v>1510</v>
      </c>
    </row>
    <row r="74" spans="2:8" ht="15" x14ac:dyDescent="0.45">
      <c r="B74" s="267" t="s">
        <v>2498</v>
      </c>
      <c r="C74" s="111"/>
      <c r="D74" s="323">
        <v>31839.119999999999</v>
      </c>
      <c r="E74" s="111"/>
      <c r="F74" s="242" t="s">
        <v>2276</v>
      </c>
      <c r="G74" s="111"/>
      <c r="H74" s="155"/>
    </row>
    <row r="75" spans="2:8" ht="15" x14ac:dyDescent="0.45">
      <c r="B75" s="172" t="str">
        <f>LEFT(B74,SEARCH(",",B74))&amp;" valeur"</f>
        <v>Or (7108), valeur</v>
      </c>
      <c r="C75" s="111"/>
      <c r="D75" s="323" t="s">
        <v>2208</v>
      </c>
      <c r="E75" s="111"/>
      <c r="F75" s="242" t="s">
        <v>1467</v>
      </c>
      <c r="G75" s="111"/>
      <c r="H75" s="155" t="s">
        <v>2122</v>
      </c>
    </row>
    <row r="76" spans="2:8" ht="15" x14ac:dyDescent="0.45">
      <c r="B76" s="267" t="s">
        <v>2408</v>
      </c>
      <c r="C76" s="111"/>
      <c r="D76" s="323"/>
      <c r="E76" s="111"/>
      <c r="F76" s="242" t="s">
        <v>2128</v>
      </c>
      <c r="G76" s="111"/>
      <c r="H76" s="383" t="s">
        <v>1510</v>
      </c>
    </row>
    <row r="77" spans="2:8" ht="15" x14ac:dyDescent="0.45">
      <c r="B77" s="172" t="str">
        <f>LEFT(B76,SEARCH(",",B76))&amp;" valeur"</f>
        <v>Argent (7106), valeur</v>
      </c>
      <c r="C77" s="111"/>
      <c r="D77" s="242" t="s">
        <v>2208</v>
      </c>
      <c r="E77" s="111"/>
      <c r="F77" s="242" t="s">
        <v>1467</v>
      </c>
      <c r="G77" s="111"/>
      <c r="H77" s="383" t="s">
        <v>1510</v>
      </c>
    </row>
    <row r="78" spans="2:8" ht="15" x14ac:dyDescent="0.45">
      <c r="B78" s="267" t="s">
        <v>2448</v>
      </c>
      <c r="C78" s="111"/>
      <c r="D78" s="242">
        <v>12973336</v>
      </c>
      <c r="E78" s="111"/>
      <c r="F78" s="242" t="s">
        <v>2128</v>
      </c>
      <c r="G78" s="111"/>
      <c r="H78" s="155"/>
    </row>
    <row r="79" spans="2:8" ht="15" x14ac:dyDescent="0.45">
      <c r="B79" s="172" t="str">
        <f>LEFT(B78,SEARCH(",",B78))&amp;" valeur"</f>
        <v>Diamants (7102), valeur</v>
      </c>
      <c r="C79" s="111"/>
      <c r="D79" s="242" t="s">
        <v>2208</v>
      </c>
      <c r="E79" s="111"/>
      <c r="F79" s="242" t="s">
        <v>1467</v>
      </c>
      <c r="G79" s="111"/>
      <c r="H79" s="155" t="s">
        <v>2122</v>
      </c>
    </row>
    <row r="80" spans="2:8" ht="15" x14ac:dyDescent="0.45">
      <c r="B80" s="267" t="s">
        <v>2446</v>
      </c>
      <c r="C80" s="111"/>
      <c r="D80" s="323">
        <v>1797836.17</v>
      </c>
      <c r="E80" s="111"/>
      <c r="F80" s="242" t="s">
        <v>2128</v>
      </c>
      <c r="G80" s="111"/>
      <c r="H80" s="155"/>
    </row>
    <row r="81" spans="2:8" ht="15" x14ac:dyDescent="0.45">
      <c r="B81" s="172" t="str">
        <f>LEFT(B80,SEARCH(",",B80))&amp;" valeur"</f>
        <v>Cuivre (2603), valeur</v>
      </c>
      <c r="C81" s="111"/>
      <c r="D81" s="242" t="s">
        <v>2208</v>
      </c>
      <c r="E81" s="111"/>
      <c r="F81" s="242" t="s">
        <v>1467</v>
      </c>
      <c r="G81" s="111"/>
      <c r="H81" s="155" t="s">
        <v>2122</v>
      </c>
    </row>
    <row r="82" spans="2:8" ht="15" x14ac:dyDescent="0.45">
      <c r="B82" s="267" t="s">
        <v>2538</v>
      </c>
      <c r="C82" s="111"/>
      <c r="D82" s="323">
        <v>16079.39</v>
      </c>
      <c r="E82" s="111"/>
      <c r="F82" s="242" t="s">
        <v>2128</v>
      </c>
      <c r="G82" s="111"/>
      <c r="H82" s="155"/>
    </row>
    <row r="83" spans="2:8" ht="15" x14ac:dyDescent="0.45">
      <c r="B83" s="172" t="s">
        <v>2538</v>
      </c>
      <c r="C83" s="111"/>
      <c r="D83" s="323" t="s">
        <v>2208</v>
      </c>
      <c r="E83" s="111"/>
      <c r="F83" s="242" t="s">
        <v>1467</v>
      </c>
      <c r="G83" s="111"/>
      <c r="H83" s="155" t="s">
        <v>2122</v>
      </c>
    </row>
    <row r="84" spans="2:8" ht="15" x14ac:dyDescent="0.45">
      <c r="B84" s="267" t="s">
        <v>2438</v>
      </c>
      <c r="C84" s="111"/>
      <c r="D84" s="323">
        <v>93010.53</v>
      </c>
      <c r="E84" s="111"/>
      <c r="F84" s="242" t="s">
        <v>2128</v>
      </c>
      <c r="G84" s="111"/>
      <c r="H84" s="155"/>
    </row>
    <row r="85" spans="2:8" ht="15" x14ac:dyDescent="0.45">
      <c r="B85" s="173" t="str">
        <f>LEFT(B84,SEARCH(",",B84))&amp;" valeur"</f>
        <v>Cobalt (2605), valeur</v>
      </c>
      <c r="C85" s="111"/>
      <c r="D85" s="243" t="s">
        <v>2208</v>
      </c>
      <c r="E85" s="111"/>
      <c r="F85" s="242" t="s">
        <v>1467</v>
      </c>
      <c r="G85" s="111"/>
      <c r="H85" s="158" t="s">
        <v>2122</v>
      </c>
    </row>
    <row r="86" spans="2:8" ht="15" x14ac:dyDescent="0.45">
      <c r="B86" s="159"/>
      <c r="C86" s="111"/>
      <c r="D86" s="160"/>
      <c r="E86" s="111"/>
      <c r="F86" s="294"/>
      <c r="G86" s="111"/>
      <c r="H86" s="111"/>
    </row>
    <row r="87" spans="2:8" ht="42.75" x14ac:dyDescent="0.45">
      <c r="B87" s="150" t="s">
        <v>2278</v>
      </c>
      <c r="C87" s="111"/>
      <c r="D87" s="170"/>
      <c r="E87" s="111"/>
      <c r="F87" s="296"/>
      <c r="G87" s="111"/>
      <c r="H87" s="380" t="s">
        <v>3368</v>
      </c>
    </row>
    <row r="88" spans="2:8" ht="28.5" x14ac:dyDescent="0.35">
      <c r="B88" s="171" t="s">
        <v>2279</v>
      </c>
      <c r="C88" s="111"/>
      <c r="D88" s="242" t="s">
        <v>2399</v>
      </c>
      <c r="E88" s="111"/>
      <c r="F88" s="361" t="s">
        <v>3342</v>
      </c>
      <c r="G88" s="111"/>
      <c r="H88" s="381" t="s">
        <v>3367</v>
      </c>
    </row>
    <row r="89" spans="2:8" ht="15" x14ac:dyDescent="0.45">
      <c r="B89" s="171" t="s">
        <v>2280</v>
      </c>
      <c r="C89" s="111"/>
      <c r="D89" s="242" t="s">
        <v>2399</v>
      </c>
      <c r="E89" s="111"/>
      <c r="F89" s="242" t="str">
        <f>IF(D89=Listes!$K$4,"&lt; Indiquez l'URL de la source &gt;",IF(D89=Listes!$K$5,"&lt; Référence de la section dans le Rapport ITIE ou URL&gt;",IF(D89=Listes!$K$6,"&lt; Référence de la non-applicabilité &gt;","")))</f>
        <v/>
      </c>
      <c r="G89" s="111"/>
      <c r="H89" s="382" t="s">
        <v>3369</v>
      </c>
    </row>
    <row r="90" spans="2:8" ht="15" x14ac:dyDescent="0.45">
      <c r="B90" s="267" t="s">
        <v>2500</v>
      </c>
      <c r="C90" s="111"/>
      <c r="D90" s="322">
        <v>8003</v>
      </c>
      <c r="E90" s="111"/>
      <c r="F90" s="242" t="s">
        <v>2274</v>
      </c>
      <c r="G90" s="111"/>
      <c r="H90" s="382" t="s">
        <v>3371</v>
      </c>
    </row>
    <row r="91" spans="2:8" ht="15" x14ac:dyDescent="0.45">
      <c r="B91" s="172" t="str">
        <f>LEFT(B90,SEARCH(",",B90))&amp;" valeur"</f>
        <v>Pétrole brut (2709), valeur</v>
      </c>
      <c r="C91" s="111"/>
      <c r="D91" s="242">
        <v>0</v>
      </c>
      <c r="E91" s="111"/>
      <c r="F91" s="242" t="s">
        <v>1467</v>
      </c>
      <c r="G91" s="111"/>
      <c r="H91" s="382" t="s">
        <v>3370</v>
      </c>
    </row>
    <row r="92" spans="2:8" ht="14.65" customHeight="1" x14ac:dyDescent="0.45">
      <c r="B92" s="267" t="s">
        <v>2438</v>
      </c>
      <c r="C92" s="111"/>
      <c r="D92" s="322">
        <v>93144</v>
      </c>
      <c r="E92" s="111"/>
      <c r="F92" s="242" t="s">
        <v>2128</v>
      </c>
      <c r="G92" s="111"/>
      <c r="H92" s="155"/>
    </row>
    <row r="93" spans="2:8" ht="15" x14ac:dyDescent="0.45">
      <c r="B93" s="172" t="str">
        <f>LEFT(B92,SEARCH(",",B92))&amp;" valeur"</f>
        <v>Cobalt (2605), valeur</v>
      </c>
      <c r="C93" s="111"/>
      <c r="D93" s="242" t="s">
        <v>2208</v>
      </c>
      <c r="E93" s="111"/>
      <c r="F93" s="242" t="s">
        <v>1467</v>
      </c>
      <c r="G93" s="111"/>
      <c r="H93" s="155"/>
    </row>
    <row r="94" spans="2:8" ht="15" x14ac:dyDescent="0.45">
      <c r="B94" s="267" t="s">
        <v>2498</v>
      </c>
      <c r="C94" s="111"/>
      <c r="D94" s="322">
        <v>31687</v>
      </c>
      <c r="E94" s="111"/>
      <c r="F94" s="242" t="s">
        <v>2276</v>
      </c>
      <c r="G94" s="111"/>
      <c r="H94" s="155"/>
    </row>
    <row r="95" spans="2:8" ht="15" x14ac:dyDescent="0.45">
      <c r="B95" s="172" t="str">
        <f>LEFT(B94,SEARCH(",",B94))&amp;" valeur"</f>
        <v>Or (7108), valeur</v>
      </c>
      <c r="C95" s="111"/>
      <c r="D95" s="322"/>
      <c r="E95" s="111"/>
      <c r="F95" s="242" t="s">
        <v>1467</v>
      </c>
      <c r="G95" s="111"/>
      <c r="H95" s="155"/>
    </row>
    <row r="96" spans="2:8" ht="15" x14ac:dyDescent="0.45">
      <c r="B96" s="415" t="s">
        <v>2408</v>
      </c>
      <c r="C96" s="111"/>
      <c r="D96" s="358" t="s">
        <v>2208</v>
      </c>
      <c r="E96" s="111"/>
      <c r="F96" s="242" t="s">
        <v>2276</v>
      </c>
      <c r="G96" s="111"/>
      <c r="H96" s="383" t="s">
        <v>1510</v>
      </c>
    </row>
    <row r="97" spans="2:8" ht="15" x14ac:dyDescent="0.45">
      <c r="B97" s="416" t="str">
        <f>LEFT(B96,SEARCH(",",B96))&amp;" valeur"</f>
        <v>Argent (7106), valeur</v>
      </c>
      <c r="C97" s="111"/>
      <c r="D97" s="358" t="s">
        <v>2208</v>
      </c>
      <c r="E97" s="111"/>
      <c r="F97" s="242" t="s">
        <v>1467</v>
      </c>
      <c r="G97" s="111"/>
      <c r="H97" s="383" t="s">
        <v>1510</v>
      </c>
    </row>
    <row r="98" spans="2:8" ht="15" x14ac:dyDescent="0.45">
      <c r="B98" s="415" t="s">
        <v>2430</v>
      </c>
      <c r="C98" s="111"/>
      <c r="D98" s="358" t="s">
        <v>2208</v>
      </c>
      <c r="E98" s="111"/>
      <c r="F98" s="242" t="s">
        <v>2128</v>
      </c>
      <c r="G98" s="111"/>
      <c r="H98" s="383" t="s">
        <v>1510</v>
      </c>
    </row>
    <row r="99" spans="2:8" ht="15" x14ac:dyDescent="0.45">
      <c r="B99" s="416" t="str">
        <f>LEFT(B98,SEARCH(",",B98))&amp;" valeur"</f>
        <v>Charbon (2701), valeur</v>
      </c>
      <c r="C99" s="111"/>
      <c r="D99" s="358" t="s">
        <v>2208</v>
      </c>
      <c r="E99" s="111"/>
      <c r="F99" s="242" t="s">
        <v>1467</v>
      </c>
      <c r="G99" s="111"/>
      <c r="H99" s="383" t="s">
        <v>1510</v>
      </c>
    </row>
    <row r="100" spans="2:8" ht="15" x14ac:dyDescent="0.45">
      <c r="B100" s="415" t="s">
        <v>2446</v>
      </c>
      <c r="C100" s="111"/>
      <c r="D100" s="322">
        <v>1796033</v>
      </c>
      <c r="E100" s="111"/>
      <c r="F100" s="242" t="s">
        <v>2128</v>
      </c>
      <c r="G100" s="111"/>
      <c r="H100" s="155"/>
    </row>
    <row r="101" spans="2:8" ht="15" x14ac:dyDescent="0.45">
      <c r="B101" s="172" t="str">
        <f>LEFT(B100,SEARCH(",",B100))&amp;" valeur"</f>
        <v>Cuivre (2603), valeur</v>
      </c>
      <c r="C101" s="111"/>
      <c r="D101" s="322"/>
      <c r="E101" s="111"/>
      <c r="F101" s="242" t="s">
        <v>1467</v>
      </c>
      <c r="G101" s="111"/>
      <c r="H101" s="155"/>
    </row>
    <row r="102" spans="2:8" ht="15" x14ac:dyDescent="0.45">
      <c r="B102" s="267" t="s">
        <v>2538</v>
      </c>
      <c r="C102" s="111"/>
      <c r="D102" s="322">
        <v>16079</v>
      </c>
      <c r="E102" s="111"/>
      <c r="F102" s="242" t="s">
        <v>2128</v>
      </c>
      <c r="G102" s="111"/>
      <c r="H102" s="155"/>
    </row>
    <row r="103" spans="2:8" ht="15" x14ac:dyDescent="0.45">
      <c r="B103" s="172" t="str">
        <f>LEFT(B102,SEARCH(",",B102))&amp;" valeur"</f>
        <v>Zinc (2608), valeur</v>
      </c>
      <c r="C103" s="111"/>
      <c r="D103" s="322"/>
      <c r="E103" s="111"/>
      <c r="F103" s="242" t="s">
        <v>1467</v>
      </c>
      <c r="G103" s="111"/>
      <c r="H103" s="155"/>
    </row>
    <row r="104" spans="2:8" ht="15" x14ac:dyDescent="0.45">
      <c r="B104" s="267" t="s">
        <v>2504</v>
      </c>
      <c r="C104" s="111"/>
      <c r="D104" s="322"/>
      <c r="E104" s="111"/>
      <c r="F104" s="242" t="s">
        <v>2128</v>
      </c>
      <c r="G104" s="111"/>
      <c r="H104" s="383" t="s">
        <v>1510</v>
      </c>
    </row>
    <row r="105" spans="2:8" ht="15" x14ac:dyDescent="0.45">
      <c r="B105" s="172" t="str">
        <f>LEFT(B104,SEARCH(",",B104))&amp;" valeur"</f>
        <v>Pierre ponce (2513), valeur</v>
      </c>
      <c r="C105" s="111"/>
      <c r="D105" s="322"/>
      <c r="E105" s="111"/>
      <c r="F105" s="242" t="s">
        <v>1467</v>
      </c>
      <c r="G105" s="111"/>
      <c r="H105" s="383" t="s">
        <v>1510</v>
      </c>
    </row>
    <row r="106" spans="2:8" ht="15" x14ac:dyDescent="0.45">
      <c r="B106" s="267" t="s">
        <v>2506</v>
      </c>
      <c r="C106" s="111"/>
      <c r="D106" s="322"/>
      <c r="E106" s="111"/>
      <c r="F106" s="242" t="s">
        <v>2128</v>
      </c>
      <c r="G106" s="111"/>
      <c r="H106" s="383" t="s">
        <v>1510</v>
      </c>
    </row>
    <row r="107" spans="2:8" ht="15" x14ac:dyDescent="0.45">
      <c r="B107" s="172" t="str">
        <f>LEFT(B106,SEARCH(",",B106))&amp;" valeur"</f>
        <v>Plomb (2607), valeur</v>
      </c>
      <c r="C107" s="111"/>
      <c r="D107" s="322"/>
      <c r="E107" s="111"/>
      <c r="F107" s="242" t="s">
        <v>1467</v>
      </c>
      <c r="G107" s="111"/>
      <c r="H107" s="383" t="s">
        <v>1510</v>
      </c>
    </row>
    <row r="108" spans="2:8" ht="15" x14ac:dyDescent="0.45">
      <c r="B108" s="267" t="s">
        <v>2512</v>
      </c>
      <c r="C108" s="111"/>
      <c r="D108" s="322"/>
      <c r="E108" s="111"/>
      <c r="F108" s="242" t="s">
        <v>2128</v>
      </c>
      <c r="G108" s="111"/>
      <c r="H108" s="383" t="s">
        <v>1510</v>
      </c>
    </row>
    <row r="109" spans="2:8" ht="15" x14ac:dyDescent="0.45">
      <c r="B109" s="172" t="str">
        <f>LEFT(B108,SEARCH(",",B108))&amp;" valeur"</f>
        <v>Quartz (2506), valeur</v>
      </c>
      <c r="C109" s="111"/>
      <c r="D109" s="322"/>
      <c r="E109" s="111"/>
      <c r="F109" s="242" t="s">
        <v>1467</v>
      </c>
      <c r="G109" s="111"/>
      <c r="H109" s="383" t="s">
        <v>1510</v>
      </c>
    </row>
    <row r="110" spans="2:8" ht="15" x14ac:dyDescent="0.45">
      <c r="B110" s="267" t="s">
        <v>2448</v>
      </c>
      <c r="C110" s="111"/>
      <c r="D110" s="322">
        <v>12973</v>
      </c>
      <c r="E110" s="111"/>
      <c r="F110" s="242" t="s">
        <v>2128</v>
      </c>
      <c r="G110" s="111"/>
      <c r="H110" s="155"/>
    </row>
    <row r="111" spans="2:8" ht="15" x14ac:dyDescent="0.45">
      <c r="B111" s="173" t="s">
        <v>2565</v>
      </c>
      <c r="C111" s="111"/>
      <c r="D111" s="242"/>
      <c r="E111" s="111"/>
      <c r="F111" s="242" t="s">
        <v>1467</v>
      </c>
      <c r="G111" s="111"/>
      <c r="H111" s="158"/>
    </row>
    <row r="112" spans="2:8" ht="15" x14ac:dyDescent="0.45">
      <c r="B112" s="159"/>
      <c r="C112" s="111"/>
      <c r="D112" s="160"/>
      <c r="E112" s="111"/>
      <c r="F112" s="160"/>
      <c r="G112" s="111"/>
      <c r="H112" s="111"/>
    </row>
    <row r="113" spans="2:8" ht="15" x14ac:dyDescent="0.45">
      <c r="B113" s="150" t="s">
        <v>2281</v>
      </c>
      <c r="C113" s="111"/>
      <c r="D113" s="322">
        <v>16079</v>
      </c>
      <c r="E113" s="111"/>
      <c r="F113" s="298"/>
      <c r="G113" s="111"/>
      <c r="H113" s="152"/>
    </row>
    <row r="114" spans="2:8" ht="28.5" x14ac:dyDescent="0.45">
      <c r="B114" s="171" t="s">
        <v>2282</v>
      </c>
      <c r="C114" s="111"/>
      <c r="D114" s="242" t="s">
        <v>1497</v>
      </c>
      <c r="E114" s="111"/>
      <c r="F114" s="242" t="s">
        <v>3374</v>
      </c>
      <c r="G114" s="111"/>
      <c r="H114" s="155"/>
    </row>
    <row r="115" spans="2:8" ht="28.5" x14ac:dyDescent="0.45">
      <c r="B115" s="175" t="s">
        <v>2076</v>
      </c>
      <c r="C115" s="111"/>
      <c r="D115" s="242" t="s">
        <v>1497</v>
      </c>
      <c r="E115" s="111"/>
      <c r="F115" s="242" t="s">
        <v>3375</v>
      </c>
      <c r="G115" s="111"/>
      <c r="H115" s="155"/>
    </row>
    <row r="116" spans="2:8" ht="28.5" x14ac:dyDescent="0.45">
      <c r="B116" s="176" t="s">
        <v>2389</v>
      </c>
      <c r="C116" s="111"/>
      <c r="D116" s="242" t="s">
        <v>3376</v>
      </c>
      <c r="E116" s="111"/>
      <c r="F116" s="242" t="s">
        <v>3374</v>
      </c>
      <c r="G116" s="111"/>
      <c r="H116" s="158"/>
    </row>
    <row r="117" spans="2:8" ht="15" x14ac:dyDescent="0.45">
      <c r="B117" s="159"/>
      <c r="C117" s="111"/>
      <c r="D117" s="160"/>
      <c r="E117" s="111"/>
      <c r="F117" s="294"/>
      <c r="G117" s="111"/>
      <c r="H117" s="111"/>
    </row>
    <row r="118" spans="2:8" ht="15" x14ac:dyDescent="0.45">
      <c r="B118" s="150" t="s">
        <v>2283</v>
      </c>
      <c r="C118" s="111"/>
      <c r="D118" s="174"/>
      <c r="E118" s="111"/>
      <c r="F118" s="298"/>
      <c r="G118" s="111"/>
      <c r="H118" s="152"/>
    </row>
    <row r="119" spans="2:8" ht="28.5" x14ac:dyDescent="0.45">
      <c r="B119" s="176" t="s">
        <v>2284</v>
      </c>
      <c r="C119" s="264"/>
      <c r="D119" s="243" t="s">
        <v>1504</v>
      </c>
      <c r="E119" s="264"/>
      <c r="F119" s="243" t="str">
        <f>IF(D119=Listes!$K$4,"&lt; Indiquez l'URL de la source &gt;",IF(D119=Listes!$K$5,"&lt; Référence de la section dans le Rapport ITIE ou URL&gt;",IF(D119=Listes!$K$6,"&lt; Référence de la non-applicabilité &gt;","")))</f>
        <v>&lt; Référence de la non-applicabilité &gt;</v>
      </c>
      <c r="G119" s="111"/>
      <c r="H119" s="155"/>
    </row>
    <row r="120" spans="2:8" ht="15" x14ac:dyDescent="0.45">
      <c r="B120" s="177" t="s">
        <v>2138</v>
      </c>
      <c r="C120" s="111"/>
      <c r="D120" s="178"/>
      <c r="E120" s="111"/>
      <c r="F120" s="299"/>
      <c r="G120" s="111"/>
      <c r="H120" s="178"/>
    </row>
    <row r="121" spans="2:8" ht="15" x14ac:dyDescent="0.45">
      <c r="B121" s="254" t="s">
        <v>1563</v>
      </c>
      <c r="C121" s="111"/>
      <c r="D121" s="242" t="s">
        <v>2208</v>
      </c>
      <c r="E121" s="111"/>
      <c r="F121" s="242" t="s">
        <v>2274</v>
      </c>
      <c r="G121" s="111"/>
      <c r="H121" s="155"/>
    </row>
    <row r="122" spans="2:8" ht="15" x14ac:dyDescent="0.45">
      <c r="B122" s="254" t="s">
        <v>1673</v>
      </c>
      <c r="C122" s="111"/>
      <c r="D122" s="242" t="s">
        <v>2208</v>
      </c>
      <c r="E122" s="111"/>
      <c r="F122" s="242" t="s">
        <v>2275</v>
      </c>
      <c r="G122" s="111"/>
      <c r="H122" s="155"/>
    </row>
    <row r="123" spans="2:8" ht="15" x14ac:dyDescent="0.45">
      <c r="B123" s="265" t="s">
        <v>2277</v>
      </c>
      <c r="C123" s="264"/>
      <c r="D123" s="243" t="s">
        <v>2208</v>
      </c>
      <c r="E123" s="264"/>
      <c r="F123" s="243" t="s">
        <v>2128</v>
      </c>
      <c r="G123" s="111"/>
      <c r="H123" s="155"/>
    </row>
    <row r="124" spans="2:8" ht="15" x14ac:dyDescent="0.45">
      <c r="B124" s="172" t="s">
        <v>2139</v>
      </c>
      <c r="C124" s="111"/>
      <c r="D124" s="178"/>
      <c r="E124" s="111"/>
      <c r="F124" s="299"/>
      <c r="G124" s="111"/>
      <c r="H124" s="178"/>
    </row>
    <row r="125" spans="2:8" ht="15" x14ac:dyDescent="0.45">
      <c r="B125" s="254" t="s">
        <v>1563</v>
      </c>
      <c r="C125" s="111"/>
      <c r="D125" s="242" t="s">
        <v>2208</v>
      </c>
      <c r="E125" s="111"/>
      <c r="F125" s="242" t="s">
        <v>2274</v>
      </c>
      <c r="G125" s="111"/>
      <c r="H125" s="155"/>
    </row>
    <row r="126" spans="2:8" ht="15" x14ac:dyDescent="0.45">
      <c r="B126" s="179" t="str">
        <f>LEFT(B125,SEARCH(",",B125))&amp;" valeur"</f>
        <v>Pétrole brut, valeur</v>
      </c>
      <c r="C126" s="111"/>
      <c r="D126" s="242" t="s">
        <v>2208</v>
      </c>
      <c r="E126" s="111"/>
      <c r="F126" s="242" t="s">
        <v>1467</v>
      </c>
      <c r="G126" s="111"/>
      <c r="H126" s="155" t="s">
        <v>2122</v>
      </c>
    </row>
    <row r="127" spans="2:8" ht="15" x14ac:dyDescent="0.45">
      <c r="B127" s="254" t="s">
        <v>1673</v>
      </c>
      <c r="C127" s="111"/>
      <c r="D127" s="242" t="s">
        <v>2208</v>
      </c>
      <c r="E127" s="111"/>
      <c r="F127" s="242" t="s">
        <v>2275</v>
      </c>
      <c r="G127" s="111"/>
      <c r="H127" s="155"/>
    </row>
    <row r="128" spans="2:8" ht="15" x14ac:dyDescent="0.45">
      <c r="B128" s="179" t="str">
        <f>LEFT(B127,SEARCH(",",B127))&amp;" valeur"</f>
        <v>Gaz naturel, valeur</v>
      </c>
      <c r="C128" s="111"/>
      <c r="D128" s="242" t="s">
        <v>2208</v>
      </c>
      <c r="E128" s="111"/>
      <c r="F128" s="242" t="s">
        <v>1467</v>
      </c>
      <c r="G128" s="111"/>
      <c r="H128" s="155" t="s">
        <v>2122</v>
      </c>
    </row>
    <row r="129" spans="2:8" ht="15" x14ac:dyDescent="0.45">
      <c r="B129" s="254" t="s">
        <v>2277</v>
      </c>
      <c r="C129" s="111"/>
      <c r="D129" s="242" t="s">
        <v>2208</v>
      </c>
      <c r="E129" s="111"/>
      <c r="F129" s="242" t="s">
        <v>2128</v>
      </c>
      <c r="G129" s="111"/>
      <c r="H129" s="155"/>
    </row>
    <row r="130" spans="2:8" ht="15" x14ac:dyDescent="0.45">
      <c r="B130" s="179" t="str">
        <f>LEFT(B129,SEARCH(",",B129))&amp;" valeur"</f>
        <v>Ajouter ici toute autre matière première, valeur</v>
      </c>
      <c r="C130" s="111"/>
      <c r="D130" s="242" t="s">
        <v>2208</v>
      </c>
      <c r="E130" s="111"/>
      <c r="F130" s="242" t="s">
        <v>1467</v>
      </c>
      <c r="G130" s="111"/>
      <c r="H130" s="155" t="s">
        <v>2122</v>
      </c>
    </row>
    <row r="131" spans="2:8" ht="28.5" x14ac:dyDescent="0.45">
      <c r="B131" s="173" t="s">
        <v>2140</v>
      </c>
      <c r="C131" s="111"/>
      <c r="D131" s="243" t="s">
        <v>2208</v>
      </c>
      <c r="E131" s="111"/>
      <c r="F131" s="243"/>
      <c r="G131" s="111"/>
      <c r="H131" s="158"/>
    </row>
    <row r="132" spans="2:8" ht="15" x14ac:dyDescent="0.45">
      <c r="B132" s="159"/>
      <c r="C132" s="111"/>
      <c r="E132" s="111"/>
      <c r="F132" s="300"/>
      <c r="G132" s="111"/>
      <c r="H132" s="111"/>
    </row>
    <row r="133" spans="2:8" ht="15.95" customHeight="1" x14ac:dyDescent="0.45">
      <c r="B133" s="150" t="s">
        <v>2285</v>
      </c>
      <c r="C133" s="111"/>
      <c r="D133" s="174"/>
      <c r="E133" s="111"/>
      <c r="F133" s="298"/>
      <c r="G133" s="111"/>
      <c r="H133" s="152"/>
    </row>
    <row r="134" spans="2:8" ht="28.5" x14ac:dyDescent="0.45">
      <c r="B134" s="175" t="s">
        <v>2286</v>
      </c>
      <c r="C134" s="111"/>
      <c r="D134" s="242" t="s">
        <v>1497</v>
      </c>
      <c r="E134" s="111"/>
      <c r="F134" s="242" t="s">
        <v>3476</v>
      </c>
      <c r="G134" s="111"/>
      <c r="H134" s="155"/>
    </row>
    <row r="135" spans="2:8" ht="30.75" customHeight="1" x14ac:dyDescent="0.45">
      <c r="B135" s="181" t="s">
        <v>2287</v>
      </c>
      <c r="C135" s="111"/>
      <c r="D135" s="323">
        <v>12404497.220000001</v>
      </c>
      <c r="E135" s="111"/>
      <c r="F135" s="243" t="s">
        <v>1467</v>
      </c>
      <c r="G135" s="111"/>
      <c r="H135" s="158"/>
    </row>
    <row r="136" spans="2:8" ht="15" x14ac:dyDescent="0.45">
      <c r="B136" s="159"/>
      <c r="C136" s="111"/>
      <c r="D136" s="160"/>
      <c r="E136" s="111"/>
      <c r="F136" s="300"/>
      <c r="G136" s="111"/>
      <c r="H136" s="111"/>
    </row>
    <row r="137" spans="2:8" ht="15" x14ac:dyDescent="0.45">
      <c r="B137" s="150" t="s">
        <v>2288</v>
      </c>
      <c r="C137" s="111"/>
      <c r="D137" s="174"/>
      <c r="E137" s="111"/>
      <c r="F137" s="298"/>
      <c r="G137" s="111"/>
      <c r="H137" s="152"/>
    </row>
    <row r="138" spans="2:8" ht="28.5" x14ac:dyDescent="0.45">
      <c r="B138" s="175" t="s">
        <v>2289</v>
      </c>
      <c r="C138" s="111"/>
      <c r="D138" s="242" t="s">
        <v>1497</v>
      </c>
      <c r="E138" s="111"/>
      <c r="F138" s="242" t="s">
        <v>3378</v>
      </c>
      <c r="G138" s="111"/>
      <c r="H138" s="155"/>
    </row>
    <row r="139" spans="2:8" ht="30.75" customHeight="1" x14ac:dyDescent="0.45">
      <c r="B139" s="181" t="s">
        <v>2290</v>
      </c>
      <c r="C139" s="111"/>
      <c r="D139" s="323">
        <v>5119396.83</v>
      </c>
      <c r="E139" s="111"/>
      <c r="F139" s="243" t="s">
        <v>1467</v>
      </c>
      <c r="G139" s="111"/>
      <c r="H139" s="158"/>
    </row>
    <row r="140" spans="2:8" ht="15" x14ac:dyDescent="0.45">
      <c r="B140" s="159"/>
      <c r="C140" s="111"/>
      <c r="D140" s="160"/>
      <c r="E140" s="111"/>
      <c r="F140" s="300"/>
      <c r="G140" s="111"/>
      <c r="H140" s="111"/>
    </row>
    <row r="141" spans="2:8" ht="33.950000000000003" customHeight="1" x14ac:dyDescent="0.45">
      <c r="B141" s="150" t="s">
        <v>2291</v>
      </c>
      <c r="C141" s="111"/>
      <c r="D141" s="174"/>
      <c r="E141" s="111"/>
      <c r="F141" s="298"/>
      <c r="G141" s="111"/>
      <c r="H141" s="152"/>
    </row>
    <row r="142" spans="2:8" ht="28.5" x14ac:dyDescent="0.45">
      <c r="B142" s="175" t="s">
        <v>2292</v>
      </c>
      <c r="C142" s="111"/>
      <c r="D142" s="242" t="s">
        <v>1497</v>
      </c>
      <c r="E142" s="111"/>
      <c r="F142" s="242" t="s">
        <v>3377</v>
      </c>
      <c r="G142" s="111"/>
      <c r="H142" s="155"/>
    </row>
    <row r="143" spans="2:8" ht="30.75" customHeight="1" x14ac:dyDescent="0.45">
      <c r="B143" s="181" t="s">
        <v>2293</v>
      </c>
      <c r="C143" s="111"/>
      <c r="D143" s="323">
        <v>286260099.48000002</v>
      </c>
      <c r="E143" s="111"/>
      <c r="F143" s="242" t="s">
        <v>1467</v>
      </c>
      <c r="G143" s="111"/>
      <c r="H143" s="155"/>
    </row>
    <row r="144" spans="2:8" ht="15" x14ac:dyDescent="0.45">
      <c r="B144" s="159"/>
      <c r="C144" s="111"/>
      <c r="D144" s="160"/>
      <c r="E144" s="111"/>
      <c r="F144" s="301"/>
      <c r="G144" s="111"/>
      <c r="H144" s="111"/>
    </row>
    <row r="145" spans="2:8" ht="15" x14ac:dyDescent="0.45">
      <c r="B145" s="150" t="s">
        <v>2294</v>
      </c>
      <c r="C145" s="111"/>
      <c r="D145" s="174"/>
      <c r="E145" s="111"/>
      <c r="F145" s="298"/>
      <c r="G145" s="111"/>
      <c r="H145" s="152"/>
    </row>
    <row r="146" spans="2:8" ht="30" customHeight="1" x14ac:dyDescent="0.45">
      <c r="B146" s="175" t="str">
        <f>"Le government divulgue-t-il des informations sur les"&amp;RIGHT(B145,LEN(B145)-SEARCH(":",B145,1))&amp;"?"</f>
        <v>Le government divulgue-t-il des informations sur les Paiements directs infranationaux ?</v>
      </c>
      <c r="C146" s="111"/>
      <c r="D146" s="242" t="s">
        <v>1497</v>
      </c>
      <c r="E146" s="111"/>
      <c r="F146" s="242" t="s">
        <v>3379</v>
      </c>
      <c r="G146" s="111"/>
      <c r="H146" s="155"/>
    </row>
    <row r="147" spans="2:8" ht="28.5" x14ac:dyDescent="0.45">
      <c r="B147" s="181" t="s">
        <v>2295</v>
      </c>
      <c r="C147" s="111"/>
      <c r="D147" s="323">
        <v>579953472.25</v>
      </c>
      <c r="E147" s="111"/>
      <c r="F147" s="243" t="s">
        <v>1467</v>
      </c>
      <c r="G147" s="111"/>
      <c r="H147" s="321"/>
    </row>
    <row r="148" spans="2:8" ht="15" x14ac:dyDescent="0.45">
      <c r="B148" s="159"/>
      <c r="C148" s="111"/>
      <c r="D148" s="160"/>
      <c r="E148" s="111"/>
      <c r="F148" s="300"/>
      <c r="G148" s="111"/>
      <c r="H148" s="111"/>
    </row>
    <row r="149" spans="2:8" ht="15" x14ac:dyDescent="0.45">
      <c r="B149" s="150" t="s">
        <v>2296</v>
      </c>
      <c r="C149" s="111"/>
      <c r="D149" s="174"/>
      <c r="E149" s="111"/>
      <c r="F149" s="300"/>
      <c r="G149" s="111"/>
      <c r="H149" s="152"/>
    </row>
    <row r="150" spans="2:8" ht="28.5" x14ac:dyDescent="0.45">
      <c r="B150" s="176" t="s">
        <v>2297</v>
      </c>
      <c r="C150" s="111"/>
      <c r="D150" s="270">
        <f>IFERROR(IF(_xlfn.DAYS('Partie 1 - Présentation'!$E$30,'Partie 1 - Présentation'!$E$26)/365&gt;0,_xlfn.DAYS('Partie 1 - Présentation'!$E$30,'Partie 1 - Présentation'!$E$26)/365,_xlfn.DAYS('Partie 1 - Présentation'!$E$33,'Partie 1 - Présentation'!$E$26)/365),"Complété automatiquement à partir du feuillet 1. Présentation")</f>
        <v>1.9534246575342467</v>
      </c>
      <c r="E150" s="111"/>
      <c r="F150" s="300"/>
      <c r="G150" s="111"/>
      <c r="H150" s="158"/>
    </row>
    <row r="151" spans="2:8" ht="15" x14ac:dyDescent="0.45">
      <c r="B151" s="159"/>
      <c r="C151" s="111"/>
      <c r="D151" s="160"/>
      <c r="E151" s="111"/>
      <c r="F151" s="300"/>
      <c r="G151" s="111"/>
      <c r="H151" s="111"/>
    </row>
    <row r="152" spans="2:8" ht="15" x14ac:dyDescent="0.45">
      <c r="B152" s="150" t="s">
        <v>2298</v>
      </c>
      <c r="C152" s="111"/>
      <c r="D152" s="174"/>
      <c r="E152" s="111"/>
      <c r="F152" s="298"/>
      <c r="G152" s="111"/>
      <c r="H152" s="152"/>
    </row>
    <row r="153" spans="2:8" ht="57" x14ac:dyDescent="0.45">
      <c r="B153" s="171" t="s">
        <v>2299</v>
      </c>
      <c r="C153" s="111"/>
      <c r="D153" s="242" t="s">
        <v>1497</v>
      </c>
      <c r="E153" s="111"/>
      <c r="F153" s="242" t="s">
        <v>3380</v>
      </c>
      <c r="G153" s="111"/>
      <c r="H153" s="155"/>
    </row>
    <row r="154" spans="2:8" ht="42.75" x14ac:dyDescent="0.45">
      <c r="B154" s="172" t="s">
        <v>2300</v>
      </c>
      <c r="C154" s="111"/>
      <c r="D154" s="242" t="s">
        <v>1497</v>
      </c>
      <c r="E154" s="111"/>
      <c r="F154" s="242" t="s">
        <v>3381</v>
      </c>
      <c r="G154" s="111"/>
      <c r="H154" s="155"/>
    </row>
    <row r="155" spans="2:8" ht="57" customHeight="1" x14ac:dyDescent="0.45">
      <c r="B155" s="171" t="s">
        <v>2301</v>
      </c>
      <c r="C155" s="111"/>
      <c r="D155" s="242" t="s">
        <v>1497</v>
      </c>
      <c r="E155" s="111"/>
      <c r="F155" s="440" t="s">
        <v>3382</v>
      </c>
      <c r="G155" s="111"/>
      <c r="H155" s="155"/>
    </row>
    <row r="156" spans="2:8" ht="15" x14ac:dyDescent="0.45">
      <c r="B156" s="156" t="s">
        <v>2302</v>
      </c>
      <c r="C156" s="111"/>
      <c r="D156" s="242" t="s">
        <v>1497</v>
      </c>
      <c r="E156" s="111"/>
      <c r="F156" s="440"/>
      <c r="G156" s="111"/>
      <c r="H156" s="155"/>
    </row>
    <row r="157" spans="2:8" ht="57" customHeight="1" x14ac:dyDescent="0.45">
      <c r="B157" s="171" t="s">
        <v>2303</v>
      </c>
      <c r="C157" s="111"/>
      <c r="D157" s="242" t="s">
        <v>1497</v>
      </c>
      <c r="E157" s="111"/>
      <c r="F157" s="440" t="s">
        <v>3383</v>
      </c>
      <c r="G157" s="111"/>
      <c r="H157" s="155"/>
    </row>
    <row r="158" spans="2:8" ht="15" x14ac:dyDescent="0.45">
      <c r="B158" s="157" t="s">
        <v>2304</v>
      </c>
      <c r="C158" s="111"/>
      <c r="D158" s="242" t="s">
        <v>1497</v>
      </c>
      <c r="E158" s="111"/>
      <c r="F158" s="440"/>
      <c r="G158" s="111"/>
      <c r="H158" s="158"/>
    </row>
    <row r="159" spans="2:8" ht="15" x14ac:dyDescent="0.45">
      <c r="B159" s="159"/>
      <c r="C159" s="111"/>
      <c r="D159" s="160"/>
      <c r="E159" s="111"/>
      <c r="F159" s="300"/>
      <c r="G159" s="111"/>
      <c r="H159" s="111"/>
    </row>
    <row r="160" spans="2:8" ht="28.5" x14ac:dyDescent="0.45">
      <c r="B160" s="150" t="s">
        <v>2305</v>
      </c>
      <c r="C160" s="111"/>
      <c r="D160" s="174"/>
      <c r="E160" s="111"/>
      <c r="F160" s="298"/>
      <c r="G160" s="111"/>
      <c r="H160" s="152"/>
    </row>
    <row r="161" spans="2:8" ht="57" x14ac:dyDescent="0.45">
      <c r="B161" s="175" t="s">
        <v>2306</v>
      </c>
      <c r="C161" s="111"/>
      <c r="D161" s="242" t="s">
        <v>1497</v>
      </c>
      <c r="E161" s="111"/>
      <c r="F161" s="242" t="s">
        <v>3384</v>
      </c>
      <c r="G161" s="111"/>
      <c r="H161" s="321" t="s">
        <v>3386</v>
      </c>
    </row>
    <row r="162" spans="2:8" ht="99.75" x14ac:dyDescent="0.45">
      <c r="B162" s="181" t="s">
        <v>2307</v>
      </c>
      <c r="C162" s="111"/>
      <c r="D162" s="323">
        <v>527735586.87999994</v>
      </c>
      <c r="E162" s="111"/>
      <c r="F162" s="243" t="s">
        <v>1467</v>
      </c>
      <c r="G162" s="111"/>
      <c r="H162" s="321" t="s">
        <v>3385</v>
      </c>
    </row>
    <row r="163" spans="2:8" ht="15.4" thickBot="1" x14ac:dyDescent="0.5">
      <c r="B163" s="159"/>
      <c r="C163" s="111"/>
      <c r="D163" s="160"/>
      <c r="E163" s="111"/>
      <c r="F163" s="300"/>
      <c r="G163" s="111"/>
      <c r="H163" s="385"/>
    </row>
    <row r="164" spans="2:8" ht="15" x14ac:dyDescent="0.45">
      <c r="B164" s="150" t="s">
        <v>2308</v>
      </c>
      <c r="C164" s="111"/>
      <c r="D164" s="174"/>
      <c r="E164" s="111"/>
      <c r="F164" s="298"/>
      <c r="G164" s="111"/>
      <c r="H164" s="152"/>
    </row>
    <row r="165" spans="2:8" ht="28.5" x14ac:dyDescent="0.45">
      <c r="B165" s="175" t="s">
        <v>2309</v>
      </c>
      <c r="C165" s="111"/>
      <c r="D165" s="242" t="s">
        <v>1497</v>
      </c>
      <c r="E165" s="111"/>
      <c r="F165" s="242" t="s">
        <v>2566</v>
      </c>
      <c r="G165" s="111"/>
      <c r="H165" s="155"/>
    </row>
    <row r="166" spans="2:8" ht="42.75" x14ac:dyDescent="0.45">
      <c r="B166" s="177" t="s">
        <v>2077</v>
      </c>
      <c r="C166" s="111"/>
      <c r="D166" s="323"/>
      <c r="E166" s="111"/>
      <c r="F166" s="242" t="s">
        <v>1467</v>
      </c>
      <c r="G166" s="111"/>
      <c r="H166" s="321"/>
    </row>
    <row r="167" spans="2:8" ht="28.5" x14ac:dyDescent="0.45">
      <c r="B167" s="181" t="s">
        <v>2310</v>
      </c>
      <c r="C167" s="111"/>
      <c r="D167" s="323"/>
      <c r="E167" s="111"/>
      <c r="F167" s="243" t="s">
        <v>1467</v>
      </c>
      <c r="G167" s="111"/>
      <c r="H167" s="321"/>
    </row>
    <row r="168" spans="2:8" ht="15" x14ac:dyDescent="0.45">
      <c r="B168" s="159"/>
      <c r="C168" s="111"/>
      <c r="D168" s="160"/>
      <c r="E168" s="111"/>
      <c r="F168" s="300"/>
      <c r="G168" s="111"/>
      <c r="H168" s="111"/>
    </row>
    <row r="169" spans="2:8" ht="28.5" x14ac:dyDescent="0.45">
      <c r="B169" s="150" t="s">
        <v>2311</v>
      </c>
      <c r="C169" s="111"/>
      <c r="D169" s="174"/>
      <c r="E169" s="111"/>
      <c r="F169" s="298"/>
      <c r="G169" s="111"/>
      <c r="H169" s="152"/>
    </row>
    <row r="170" spans="2:8" ht="63" customHeight="1" x14ac:dyDescent="0.45">
      <c r="B170" s="175" t="s">
        <v>2312</v>
      </c>
      <c r="C170" s="111"/>
      <c r="D170" s="242" t="s">
        <v>1504</v>
      </c>
      <c r="E170" s="111"/>
      <c r="F170" s="242" t="str">
        <f>IF(D170=[2]Listes!$K$4,"&lt; Indiquez l'URL de la source &gt;",IF(D170=[2]Listes!$K$5,"&lt; Référence de la section dans le Rapport ITIE ou URL&gt;",IF(D170=[2]Listes!$K$6,"&lt; Référence de la non-applicabilité &gt;","")))</f>
        <v>&lt; Référence de la non-applicabilité &gt;</v>
      </c>
      <c r="G170" s="111"/>
      <c r="H170" s="321"/>
    </row>
    <row r="171" spans="2:8" ht="28.5" x14ac:dyDescent="0.45">
      <c r="B171" s="175" t="s">
        <v>2313</v>
      </c>
      <c r="C171" s="111"/>
      <c r="D171" s="242" t="s">
        <v>1504</v>
      </c>
      <c r="E171" s="111"/>
      <c r="F171" s="242" t="str">
        <f>IF(D171=[2]Listes!$K$4,"&lt; Indiquez l'URL de la source &gt;",IF(D171=[2]Listes!$K$5,"&lt; Référence de la section dans le Rapport ITIE ou URL&gt;",IF(D171=[2]Listes!$K$6,"&lt; Référence de la non-applicabilité &gt;","")))</f>
        <v>&lt; Référence de la non-applicabilité &gt;</v>
      </c>
      <c r="G171" s="111"/>
      <c r="H171" s="155"/>
    </row>
    <row r="172" spans="2:8" ht="57" x14ac:dyDescent="0.45">
      <c r="B172" s="176" t="s">
        <v>3387</v>
      </c>
      <c r="C172" s="111"/>
      <c r="D172" s="242" t="s">
        <v>1504</v>
      </c>
      <c r="E172" s="111"/>
      <c r="F172" s="242" t="str">
        <f>IF(D172=[2]Listes!$K$4,"&lt; Indiquez l'URL de la source &gt;",IF(D172=[2]Listes!$K$5,"&lt; Référence de la section dans le Rapport ITIE ou URL&gt;",IF(D172=[2]Listes!$K$6,"&lt; Référence de la non-applicabilité &gt;","")))</f>
        <v>&lt; Référence de la non-applicabilité &gt;</v>
      </c>
      <c r="G172" s="111"/>
      <c r="H172" s="158"/>
    </row>
    <row r="173" spans="2:8" ht="15" x14ac:dyDescent="0.45">
      <c r="B173" s="159"/>
      <c r="C173" s="111"/>
      <c r="D173" s="160"/>
      <c r="E173" s="111"/>
      <c r="F173" s="300"/>
      <c r="G173" s="111"/>
      <c r="H173" s="111"/>
    </row>
    <row r="174" spans="2:8" ht="32.450000000000003" customHeight="1" x14ac:dyDescent="0.45">
      <c r="B174" s="150" t="s">
        <v>2314</v>
      </c>
      <c r="C174" s="111"/>
      <c r="D174" s="174"/>
      <c r="E174" s="111"/>
      <c r="F174" s="298"/>
      <c r="G174" s="111"/>
      <c r="H174" s="152"/>
    </row>
    <row r="175" spans="2:8" ht="28.5" x14ac:dyDescent="0.45">
      <c r="B175" s="175" t="s">
        <v>2315</v>
      </c>
      <c r="C175" s="111"/>
      <c r="D175" s="242" t="s">
        <v>1504</v>
      </c>
      <c r="E175" s="111"/>
      <c r="F175" s="242" t="str">
        <f>IF(D175=[2]Listes!$K$4,"&lt; Indiquez l'URL de la source &gt;",IF(D175=[2]Listes!$K$5,"&lt; Référence de la section dans le Rapport ITIE ou URL&gt;",IF(D175=[2]Listes!$K$6,"&lt; Référence de la non-applicabilité &gt;","")))</f>
        <v>&lt; Référence de la non-applicabilité &gt;</v>
      </c>
      <c r="G175" s="111"/>
      <c r="H175" s="155"/>
    </row>
    <row r="176" spans="2:8" ht="28.5" x14ac:dyDescent="0.45">
      <c r="B176" s="177" t="s">
        <v>2316</v>
      </c>
      <c r="C176" s="111"/>
      <c r="D176" s="242" t="s">
        <v>2208</v>
      </c>
      <c r="E176" s="111"/>
      <c r="F176" s="242" t="s">
        <v>1467</v>
      </c>
      <c r="G176" s="111"/>
      <c r="H176" s="155"/>
    </row>
    <row r="177" spans="2:8" ht="28.5" x14ac:dyDescent="0.45">
      <c r="B177" s="177" t="s">
        <v>2317</v>
      </c>
      <c r="C177" s="111"/>
      <c r="D177" s="242" t="s">
        <v>2208</v>
      </c>
      <c r="E177" s="182"/>
      <c r="F177" s="242" t="s">
        <v>1467</v>
      </c>
      <c r="G177" s="111"/>
      <c r="H177" s="155"/>
    </row>
    <row r="178" spans="2:8" ht="28.5" x14ac:dyDescent="0.45">
      <c r="B178" s="175" t="s">
        <v>2318</v>
      </c>
      <c r="C178" s="111"/>
      <c r="D178" s="323" t="s">
        <v>1497</v>
      </c>
      <c r="E178" s="111"/>
      <c r="F178" s="242" t="s">
        <v>3388</v>
      </c>
      <c r="G178" s="111"/>
      <c r="H178" s="155"/>
    </row>
    <row r="179" spans="2:8" ht="28.5" x14ac:dyDescent="0.45">
      <c r="B179" s="177" t="s">
        <v>2319</v>
      </c>
      <c r="C179" s="111"/>
      <c r="D179" s="323">
        <v>27189590.879999999</v>
      </c>
      <c r="E179" s="111"/>
      <c r="F179" s="242" t="s">
        <v>1467</v>
      </c>
      <c r="G179" s="111"/>
      <c r="H179" s="155" t="s">
        <v>3340</v>
      </c>
    </row>
    <row r="180" spans="2:8" ht="28.5" x14ac:dyDescent="0.45">
      <c r="B180" s="177" t="s">
        <v>2320</v>
      </c>
      <c r="C180" s="111"/>
      <c r="D180" s="323">
        <v>19040537.98</v>
      </c>
      <c r="E180" s="111"/>
      <c r="F180" s="242" t="s">
        <v>1467</v>
      </c>
      <c r="G180" s="111"/>
      <c r="H180" s="155" t="s">
        <v>3340</v>
      </c>
    </row>
    <row r="181" spans="2:8" ht="28.5" x14ac:dyDescent="0.45">
      <c r="B181" s="175" t="s">
        <v>2142</v>
      </c>
      <c r="C181" s="111"/>
      <c r="D181" s="242" t="s">
        <v>1497</v>
      </c>
      <c r="E181" s="111"/>
      <c r="F181" s="242" t="s">
        <v>3389</v>
      </c>
      <c r="G181" s="111"/>
      <c r="H181" s="155"/>
    </row>
    <row r="182" spans="2:8" ht="28.5" x14ac:dyDescent="0.45">
      <c r="B182" s="177" t="s">
        <v>2143</v>
      </c>
      <c r="C182" s="111"/>
      <c r="D182" s="323">
        <v>11902246.77</v>
      </c>
      <c r="E182" s="111"/>
      <c r="F182" s="242" t="s">
        <v>1467</v>
      </c>
      <c r="G182" s="111"/>
      <c r="H182" s="155" t="s">
        <v>3390</v>
      </c>
    </row>
    <row r="183" spans="2:8" ht="28.5" x14ac:dyDescent="0.45">
      <c r="B183" s="181" t="s">
        <v>2144</v>
      </c>
      <c r="C183" s="111"/>
      <c r="D183" s="323">
        <v>3600</v>
      </c>
      <c r="E183" s="111"/>
      <c r="F183" s="242" t="s">
        <v>1467</v>
      </c>
      <c r="G183" s="111"/>
      <c r="H183" s="155" t="s">
        <v>3390</v>
      </c>
    </row>
    <row r="184" spans="2:8" ht="15" x14ac:dyDescent="0.45">
      <c r="B184" s="159"/>
      <c r="C184" s="111"/>
      <c r="D184" s="160"/>
      <c r="E184" s="111"/>
      <c r="F184" s="300"/>
      <c r="G184" s="111"/>
      <c r="H184" s="111"/>
    </row>
    <row r="185" spans="2:8" ht="15" x14ac:dyDescent="0.45">
      <c r="B185" s="150" t="s">
        <v>2321</v>
      </c>
      <c r="C185" s="111"/>
      <c r="D185" s="174"/>
      <c r="E185" s="111"/>
      <c r="F185" s="298"/>
      <c r="G185" s="111"/>
      <c r="H185" s="152"/>
    </row>
    <row r="186" spans="2:8" ht="28.5" x14ac:dyDescent="0.45">
      <c r="B186" s="175" t="s">
        <v>2322</v>
      </c>
      <c r="C186" s="111"/>
      <c r="D186" s="242" t="s">
        <v>1497</v>
      </c>
      <c r="E186" s="111"/>
      <c r="F186" s="242" t="s">
        <v>3391</v>
      </c>
      <c r="G186" s="111"/>
      <c r="H186" s="360"/>
    </row>
    <row r="187" spans="2:8" ht="28.5" x14ac:dyDescent="0.45">
      <c r="B187" s="181" t="s">
        <v>2078</v>
      </c>
      <c r="C187" s="111"/>
      <c r="D187" s="243" t="s">
        <v>2208</v>
      </c>
      <c r="E187" s="111"/>
      <c r="F187" s="243" t="s">
        <v>1467</v>
      </c>
      <c r="G187" s="111"/>
      <c r="H187" s="386" t="s">
        <v>3477</v>
      </c>
    </row>
    <row r="188" spans="2:8" ht="15" x14ac:dyDescent="0.45">
      <c r="B188" s="159"/>
      <c r="C188" s="111"/>
      <c r="D188" s="160"/>
      <c r="E188" s="111"/>
      <c r="F188" s="300"/>
      <c r="G188" s="111"/>
      <c r="H188" s="111"/>
    </row>
    <row r="189" spans="2:8" ht="15" x14ac:dyDescent="0.45">
      <c r="B189" s="150" t="s">
        <v>2323</v>
      </c>
      <c r="C189" s="111"/>
      <c r="D189" s="183"/>
      <c r="E189" s="111"/>
      <c r="F189" s="302"/>
      <c r="G189" s="111"/>
      <c r="H189" s="152"/>
    </row>
    <row r="190" spans="2:8" ht="57" x14ac:dyDescent="0.45">
      <c r="B190" s="184" t="s">
        <v>2324</v>
      </c>
      <c r="C190" s="111"/>
      <c r="D190" s="242" t="s">
        <v>1497</v>
      </c>
      <c r="E190" s="111"/>
      <c r="F190" s="242" t="s">
        <v>3392</v>
      </c>
      <c r="G190" s="111"/>
      <c r="H190" s="155"/>
    </row>
    <row r="191" spans="2:8" s="326" customFormat="1" ht="27.6" customHeight="1" x14ac:dyDescent="0.45">
      <c r="B191" s="184" t="s">
        <v>3339</v>
      </c>
      <c r="C191" s="324"/>
      <c r="D191" s="323"/>
      <c r="E191" s="324"/>
      <c r="F191" s="358" t="s">
        <v>1467</v>
      </c>
      <c r="G191" s="324"/>
      <c r="H191" s="320" t="s">
        <v>1510</v>
      </c>
    </row>
    <row r="192" spans="2:8" ht="15" x14ac:dyDescent="0.45">
      <c r="B192" s="387" t="s">
        <v>2123</v>
      </c>
      <c r="C192" s="111"/>
      <c r="D192" s="242" t="s">
        <v>2208</v>
      </c>
      <c r="E192" s="111"/>
      <c r="F192" s="242" t="s">
        <v>1467</v>
      </c>
      <c r="G192" s="111"/>
      <c r="H192" s="320"/>
    </row>
    <row r="193" spans="2:8" ht="15" x14ac:dyDescent="0.45">
      <c r="B193" s="359" t="s">
        <v>2325</v>
      </c>
      <c r="C193" s="111"/>
      <c r="D193" s="242" t="s">
        <v>2208</v>
      </c>
      <c r="E193" s="111"/>
      <c r="F193" s="242" t="s">
        <v>1467</v>
      </c>
      <c r="G193" s="111"/>
      <c r="H193" s="155"/>
    </row>
    <row r="194" spans="2:8" ht="15" x14ac:dyDescent="0.45">
      <c r="B194" s="359" t="s">
        <v>2326</v>
      </c>
      <c r="C194" s="111"/>
      <c r="D194" s="462">
        <v>3021231017.1699986</v>
      </c>
      <c r="E194" s="111"/>
      <c r="F194" s="242" t="s">
        <v>1467</v>
      </c>
      <c r="G194" s="111"/>
      <c r="H194" s="155"/>
    </row>
    <row r="195" spans="2:8" ht="15" x14ac:dyDescent="0.45">
      <c r="B195" s="359" t="s">
        <v>2327</v>
      </c>
      <c r="C195" s="111"/>
      <c r="D195" s="242" t="s">
        <v>2208</v>
      </c>
      <c r="E195" s="111"/>
      <c r="F195" s="242" t="s">
        <v>1467</v>
      </c>
      <c r="G195" s="111"/>
      <c r="H195" s="155"/>
    </row>
    <row r="196" spans="2:8" ht="15" x14ac:dyDescent="0.45">
      <c r="B196" s="359" t="s">
        <v>2328</v>
      </c>
      <c r="C196" s="111"/>
      <c r="D196" s="242" t="s">
        <v>2208</v>
      </c>
      <c r="E196" s="111"/>
      <c r="F196" s="242" t="s">
        <v>1467</v>
      </c>
      <c r="G196" s="111"/>
      <c r="H196" s="325"/>
    </row>
    <row r="197" spans="2:8" ht="15" x14ac:dyDescent="0.45">
      <c r="B197" s="359" t="s">
        <v>2329</v>
      </c>
      <c r="C197" s="111"/>
      <c r="D197" s="242" t="s">
        <v>2208</v>
      </c>
      <c r="E197" s="111"/>
      <c r="F197" s="242" t="s">
        <v>1467</v>
      </c>
      <c r="G197" s="111"/>
      <c r="H197" s="325"/>
    </row>
    <row r="198" spans="2:8" ht="15" x14ac:dyDescent="0.45">
      <c r="B198" s="153" t="s">
        <v>2390</v>
      </c>
      <c r="C198" s="111"/>
      <c r="D198" s="322">
        <v>146813</v>
      </c>
      <c r="E198" s="111"/>
      <c r="F198" s="242" t="s">
        <v>2393</v>
      </c>
      <c r="G198" s="111"/>
      <c r="H198" s="155"/>
    </row>
    <row r="199" spans="2:8" ht="15" x14ac:dyDescent="0.45">
      <c r="B199" s="153" t="s">
        <v>2391</v>
      </c>
      <c r="C199" s="111"/>
      <c r="D199" s="322">
        <v>20907</v>
      </c>
      <c r="E199" s="111"/>
      <c r="F199" s="242" t="s">
        <v>2393</v>
      </c>
      <c r="G199" s="111"/>
      <c r="H199" s="155"/>
    </row>
    <row r="200" spans="2:8" ht="15" x14ac:dyDescent="0.45">
      <c r="B200" s="153" t="s">
        <v>2392</v>
      </c>
      <c r="C200" s="111"/>
      <c r="D200" s="322">
        <v>167720</v>
      </c>
      <c r="E200" s="111"/>
      <c r="F200" s="242" t="s">
        <v>2393</v>
      </c>
      <c r="G200" s="111"/>
      <c r="H200" s="155"/>
    </row>
    <row r="201" spans="2:8" ht="15" x14ac:dyDescent="0.45">
      <c r="B201" s="153" t="s">
        <v>2330</v>
      </c>
      <c r="C201" s="111"/>
      <c r="D201" s="322"/>
      <c r="E201" s="111"/>
      <c r="F201" s="242" t="s">
        <v>2393</v>
      </c>
      <c r="G201" s="111"/>
      <c r="H201" s="155" t="s">
        <v>1510</v>
      </c>
    </row>
    <row r="202" spans="2:8" ht="15" x14ac:dyDescent="0.45">
      <c r="B202" s="359" t="s">
        <v>2331</v>
      </c>
      <c r="C202" s="111"/>
      <c r="D202" s="242" t="s">
        <v>2208</v>
      </c>
      <c r="E202" s="111"/>
      <c r="F202" s="242" t="s">
        <v>1467</v>
      </c>
      <c r="G202" s="111"/>
      <c r="H202" s="155"/>
    </row>
    <row r="203" spans="2:8" ht="15" x14ac:dyDescent="0.45">
      <c r="B203" s="388" t="s">
        <v>2332</v>
      </c>
      <c r="C203" s="111"/>
      <c r="D203" s="243" t="s">
        <v>2208</v>
      </c>
      <c r="E203" s="111"/>
      <c r="F203" s="243" t="s">
        <v>1467</v>
      </c>
      <c r="G203" s="111"/>
      <c r="H203" s="158"/>
    </row>
    <row r="204" spans="2:8" ht="15" x14ac:dyDescent="0.45">
      <c r="B204" s="180"/>
      <c r="C204" s="111"/>
      <c r="D204" s="185"/>
      <c r="E204" s="111"/>
      <c r="F204" s="300"/>
      <c r="G204" s="111"/>
      <c r="H204" s="111"/>
    </row>
    <row r="205" spans="2:8" ht="15" x14ac:dyDescent="0.45">
      <c r="B205" s="150" t="s">
        <v>2394</v>
      </c>
      <c r="C205" s="244"/>
      <c r="D205" s="245"/>
      <c r="E205" s="244"/>
      <c r="F205" s="245"/>
      <c r="G205" s="244"/>
      <c r="H205" s="246"/>
    </row>
    <row r="206" spans="2:8" ht="37.5" customHeight="1" x14ac:dyDescent="0.45">
      <c r="B206" s="253" t="s">
        <v>2395</v>
      </c>
      <c r="C206" s="244"/>
      <c r="D206" s="247"/>
      <c r="E206" s="244"/>
      <c r="F206" s="247"/>
      <c r="G206" s="244"/>
      <c r="H206" s="248"/>
    </row>
    <row r="207" spans="2:8" ht="29.25" x14ac:dyDescent="0.45">
      <c r="B207" s="249" t="s">
        <v>2396</v>
      </c>
      <c r="C207" s="244"/>
      <c r="D207" s="242" t="s">
        <v>1497</v>
      </c>
      <c r="E207" s="244"/>
      <c r="F207" s="243" t="s">
        <v>3393</v>
      </c>
      <c r="G207" s="244"/>
      <c r="H207" s="327"/>
    </row>
    <row r="208" spans="2:8" ht="58.5" x14ac:dyDescent="0.45">
      <c r="B208" s="357" t="s">
        <v>2397</v>
      </c>
      <c r="C208" s="250"/>
      <c r="D208" s="242" t="s">
        <v>1510</v>
      </c>
      <c r="E208" s="244"/>
      <c r="F208" s="242" t="str">
        <f>IF(D208=Listes!$K$4,"&lt; Indiquez l'URL de la source &gt;",IF(D208=Listes!$K$5,"&lt; Référence de la section dans le Rapport ITIE ou URL&gt;",IF(D208=Listes!$K$6,"&lt; Référence de la non-applicabilité &gt;","")))</f>
        <v/>
      </c>
      <c r="G208" s="244"/>
      <c r="H208" s="327"/>
    </row>
    <row r="209" spans="2:8" ht="29.25" x14ac:dyDescent="0.45">
      <c r="B209" s="251" t="s">
        <v>2398</v>
      </c>
      <c r="C209" s="250"/>
      <c r="D209" s="242" t="s">
        <v>1504</v>
      </c>
      <c r="E209" s="244"/>
      <c r="F209" s="242" t="s">
        <v>2567</v>
      </c>
      <c r="G209" s="244"/>
      <c r="H209" s="252"/>
    </row>
    <row r="210" spans="2:8" ht="15" x14ac:dyDescent="0.45">
      <c r="B210" s="180"/>
      <c r="C210" s="111"/>
      <c r="D210" s="185"/>
      <c r="E210" s="111"/>
      <c r="F210" s="300"/>
      <c r="G210" s="111"/>
      <c r="H210" s="111"/>
    </row>
    <row r="211" spans="2:8" ht="14.1" customHeight="1" x14ac:dyDescent="0.45">
      <c r="B211" s="41"/>
      <c r="D211" s="41"/>
      <c r="F211" s="303"/>
    </row>
    <row r="212" spans="2:8" ht="17.25" hidden="1" customHeight="1" thickBot="1" x14ac:dyDescent="0.45">
      <c r="B212" s="74"/>
      <c r="C212" s="439" t="s">
        <v>2172</v>
      </c>
      <c r="D212" s="439"/>
      <c r="E212" s="439"/>
      <c r="F212" s="439"/>
      <c r="G212" s="439"/>
      <c r="H212" s="74"/>
    </row>
    <row r="213" spans="2:8" ht="24" hidden="1" customHeight="1" thickBot="1" x14ac:dyDescent="0.45">
      <c r="B213" s="186"/>
      <c r="C213" s="425" t="s">
        <v>2173</v>
      </c>
      <c r="D213" s="425"/>
      <c r="E213" s="425"/>
      <c r="F213" s="425"/>
      <c r="G213" s="425"/>
      <c r="H213" s="186"/>
    </row>
    <row r="214" spans="2:8" ht="24.95" hidden="1" customHeight="1" thickBot="1" x14ac:dyDescent="0.45">
      <c r="B214" s="186"/>
      <c r="C214" s="424" t="s">
        <v>2174</v>
      </c>
      <c r="D214" s="424"/>
      <c r="E214" s="424"/>
      <c r="F214" s="424"/>
      <c r="G214" s="424"/>
      <c r="H214" s="186"/>
    </row>
    <row r="215" spans="2:8" ht="18.600000000000001" hidden="1" customHeight="1" thickBot="1" x14ac:dyDescent="0.45">
      <c r="B215" s="74"/>
      <c r="C215" s="435" t="s">
        <v>2175</v>
      </c>
      <c r="D215" s="418"/>
      <c r="E215" s="418"/>
      <c r="F215" s="418"/>
      <c r="G215" s="436"/>
      <c r="H215" s="187"/>
    </row>
    <row r="216" spans="2:8" ht="15.4" thickBot="1" x14ac:dyDescent="0.5">
      <c r="B216" s="54"/>
      <c r="C216" s="54"/>
      <c r="D216" s="54"/>
      <c r="E216" s="54"/>
      <c r="F216" s="304"/>
      <c r="G216" s="54"/>
      <c r="H216" s="55"/>
    </row>
    <row r="217" spans="2:8" ht="17.25" x14ac:dyDescent="0.45">
      <c r="B217" s="188" t="s">
        <v>2229</v>
      </c>
      <c r="D217" s="189"/>
      <c r="F217" s="305"/>
    </row>
    <row r="218" spans="2:8" ht="15.95" customHeight="1" x14ac:dyDescent="0.5">
      <c r="B218" s="420" t="s">
        <v>2386</v>
      </c>
      <c r="C218" s="420"/>
      <c r="D218" s="420"/>
      <c r="F218" s="211"/>
    </row>
    <row r="219" spans="2:8" ht="15" x14ac:dyDescent="0.45"/>
    <row r="220" spans="2:8" ht="15" x14ac:dyDescent="0.45"/>
    <row r="221" spans="2:8" ht="15" x14ac:dyDescent="0.45"/>
    <row r="222" spans="2:8" ht="15" x14ac:dyDescent="0.45"/>
    <row r="223" spans="2:8" ht="15" x14ac:dyDescent="0.45"/>
    <row r="224" spans="2:8" ht="15" x14ac:dyDescent="0.45"/>
    <row r="225" ht="15" x14ac:dyDescent="0.45"/>
    <row r="226" ht="15" x14ac:dyDescent="0.45"/>
    <row r="227" ht="15" x14ac:dyDescent="0.45"/>
    <row r="228" ht="15" x14ac:dyDescent="0.45"/>
    <row r="229" ht="15" x14ac:dyDescent="0.45"/>
    <row r="230" ht="15" x14ac:dyDescent="0.45"/>
    <row r="231" ht="15" x14ac:dyDescent="0.45"/>
    <row r="232" ht="15" x14ac:dyDescent="0.45"/>
    <row r="233" ht="15" x14ac:dyDescent="0.45"/>
    <row r="234" ht="15" x14ac:dyDescent="0.45"/>
    <row r="235" ht="15" x14ac:dyDescent="0.45"/>
    <row r="236" ht="15" x14ac:dyDescent="0.45"/>
    <row r="237" ht="15" x14ac:dyDescent="0.45"/>
    <row r="238" ht="15" x14ac:dyDescent="0.45"/>
    <row r="239" ht="15" x14ac:dyDescent="0.45"/>
    <row r="240" ht="15" x14ac:dyDescent="0.45"/>
    <row r="241" ht="15" x14ac:dyDescent="0.45"/>
    <row r="242" ht="15" x14ac:dyDescent="0.45"/>
  </sheetData>
  <mergeCells count="14">
    <mergeCell ref="B218:D218"/>
    <mergeCell ref="C215:G215"/>
    <mergeCell ref="B10:E10"/>
    <mergeCell ref="B15:H15"/>
    <mergeCell ref="B11:E11"/>
    <mergeCell ref="B12:E12"/>
    <mergeCell ref="B13:E13"/>
    <mergeCell ref="B14:E14"/>
    <mergeCell ref="F10:H14"/>
    <mergeCell ref="C212:G212"/>
    <mergeCell ref="C214:G214"/>
    <mergeCell ref="C213:G213"/>
    <mergeCell ref="F157:F158"/>
    <mergeCell ref="F155:F156"/>
  </mergeCells>
  <dataValidations xWindow="556" yWindow="636" count="31">
    <dataValidation type="whole" allowBlank="1" showInputMessage="1" showErrorMessage="1" errorTitle="Veuillez ne pas modifier" error="Veuillez ne pas modifier ces cellules" sqref="B40:B43 B45:B50 B52:B55 B64:B65 B68:B69 B30:B38 B57:B59 B61:B62" xr:uid="{18A3AE5E-DCF3-4B6B-B982-7AC10E52BD8F}">
      <formula1>10000</formula1>
      <formula2>500000</formula2>
    </dataValidation>
    <dataValidation type="textLength" allowBlank="1" showInputMessage="1" showErrorMessage="1" errorTitle="Veuillez ne pas modifier" error="Veuillez ne pas modifier ces cellules" sqref="B24:B26 B117 B88:B89 B210 B19:B22 B86 B112 B142:B144 B150:B151 B134:B136 B138:B140 B119 B146:B148 B132 B126 B128 B130 B114:B115 B204 B28:B29 D150" xr:uid="{FD1D0A5E-84E8-48AE-8EBF-6C369F2DFD67}">
      <formula1>10000</formula1>
      <formula2>50000</formula2>
    </dataValidation>
    <dataValidation type="whole" allowBlank="1" showInputMessage="1" showErrorMessage="1" errorTitle="Veuillez ne pas modifier" error="Veuillez ne pas modifier ces cellules" sqref="B23 B149 B145 B141 B137 B133 B118 B113 B87 B205:B209 B63 B56 B51 B44 B39 B17 B152:B173 B175:B180 B184:B190 B193:B197 B202:B203 B66" xr:uid="{01346396-8EEF-4FE6-A746-910274283B08}">
      <formula1>10000</formula1>
      <formula2>50000</formula2>
    </dataValidation>
    <dataValidation type="decimal" allowBlank="1" showInputMessage="1" showErrorMessage="1" errorTitle="Veuillez ne pas modifier" error="Veuillez ne pas modifier ces cellules" sqref="B216:D217 E216:H218" xr:uid="{32870CFC-EE36-4A4D-ADBB-C0FF5DB2CF74}">
      <formula1>10000</formula1>
      <formula2>50000</formula2>
    </dataValidation>
    <dataValidation type="list" operator="equal" showInputMessage="1" showErrorMessage="1" errorTitle="Saisie erronée" error="Entrée non-valide" promptTitle="Veuillez indiquer la devise" prompt="Saisissez les 3 lettres du code-devise de l’ISO." sqref="F162 F202:F203 F176:F177 F143 F166:F167 F147 F191:F197 F139 F135 F179:F180 F182:F183 F187" xr:uid="{DF1072C8-FEFB-4147-B6AD-F78CF91C4B7A}">
      <formula1>Currency_code_list</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Valeur totale" prompt="Veuillez indiquer le total des revenus._x000a__x000a_Veuillez saisir uniquement des chiffres dans cette cellule. Si des informations supplémentaires sont appropri" sqref="D182:D183 D179 D135 D162 D147 D166:D167 D176:D177 D187" xr:uid="{CAF5D0AB-277F-4538-9B2E-5DE974E3DE80}">
      <formula1>0</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Matières premières volume/valeur" prompt="Veuillez renseigner le nom de la matière première dans la colonne de gauche, en indiquant s'il s'agit d'un volume ou d'une valeur._x000a__x000a_Veuillez saisir un" sqref="D125:D131 D121:D123 D70:D85 D90:D100 D112:D113 D102:D106 D110" xr:uid="{0B8878C8-6619-40E9-8096-EE6BE7FC604B}">
      <formula1>0</formula1>
    </dataValidation>
    <dataValidation type="decimal" allowBlank="1" showInputMessage="1" showErrorMessage="1" sqref="D151" xr:uid="{81426A4D-290E-4AF2-8D6F-F3149A13F5AA}">
      <formula1>10000</formula1>
      <formula2>50000</formula2>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Investissements -tous secteurs-" prompt="Veuillez indiquer le total des investissements dans le pays pour l'année fiscale, en dollars ou monnaie locale (prix courants)_x000a__x000a_Peut correspondre à la" sqref="D203" xr:uid="{3032E63C-A6E8-43E4-84A7-B8C926F323CA}">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Investissements -secteur extract" prompt="Veuillez indiquer le total des investissements dans le secteur extractif pour l'année fiscale, en dollars ou monnaie locale (prix courants)_x000a__x000a_Peut corr" sqref="D202" xr:uid="{29BBE371-2BA2-4A29-B3CA-B0E28CA0DF73}">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mploi -tous secteurs-" prompt="Représente, en chiffres absolus, le total des emplois dans le pays." sqref="D201" xr:uid="{BAFA2F2B-EDC7-4ED6-B7B6-EDDF140F3E6B}">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chiffres absolus._x000a__x000a__x000a_Veuillez entrer uniquement les chiffres dans cette cellule. Ajoutez des " sqref="D200" xr:uid="{60DE8021-5F5F-4E0F-9D3A-3B71F13F04B0}">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Valeur ajoutée brute -Industries" prompt="La valeur ajoutée brute fait référence au nombre absolu représentant la part du secteur extractif dans le PIB._x000a__x000a_Veuillez entrer uniquement les chiffre" sqref="D191:D192" xr:uid="{444DC13F-2674-42BB-A5F3-7D76596203A4}">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Produit Intérieur Brut" prompt="Cela se rapporte au produit intérieur brut, en USD courants ou en devise locale._x000a__x000a_Veuillez ne saisir que des chiffres dans cette cellule. Si d'autres " sqref="D193" xr:uid="{6C0FFD4F-BEA6-48E8-82B4-92DB05033CDF}">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 -extract" prompt="Cela se rapporte aux revenus gouvernementaux provenant du secteur extractif, y compris les revenus non rapprochés._x000a__x000a_Veuillez entrer uniquement les chi" sqref="D194" xr:uid="{D3779151-A0BD-4E61-B3AB-68878424E332}">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tous sec" prompt="Cela se rapporte au total des revenus gouvernementaux de l'année concernée, y compris les revenus tirés des secteurs non extractifs._x000a__x000a_Entrer uniquemen" sqref="D195" xr:uid="{B8BCCF84-9BE3-4049-B66C-57BDC5195541}">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otal des exportations" prompt="Il s'agit des exportations totales pour l'année en question, y compris les revenus provenant de secteurs non extractifs._x000a__x000a_Veuillez entrer uniquement l" sqref="D196:D197" xr:uid="{558D9CE5-F71C-4FA0-9506-950123E3BFA5}">
      <formula1>2</formula1>
    </dataValidation>
    <dataValidation type="whole" allowBlank="1" showInputMessage="1" showErrorMessage="1" errorTitle="Veuillez ne pas modifier" error="Veuillez ne pas modifier ces cellules" sqref="C212:G215" xr:uid="{FB14B789-8746-4A91-B239-3E7D6093A432}">
      <formula1>444</formula1>
      <formula2>445</formula2>
    </dataValidation>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F70 F72 F74 F76 F78 F80 F82 F84 F90 F92 F94 F96 F98 F100 F102 F110 F121:F123 F125 F127 F129 F104 F106 F108" xr:uid="{822EE6C6-D7C8-40D6-B2D5-7EEEDABD753E}">
      <formula1>"&lt;Selectionner unité&gt;,Sm3,Sm3 o.e.,Barils,Tonnes,oz,carats,Scf"</formula1>
    </dataValidation>
    <dataValidation allowBlank="1" showInputMessage="1" showErrorMessage="1" errorTitle="Veuillez ne pas modifier" error="Veuillez ne pas modifier ces cellules" sqref="B191:B192 B174 B181:B183 B218:D218 B198:B201" xr:uid="{586669E3-5B35-4E92-9DFA-2EE5239FB6A5}"/>
    <dataValidation type="list" showInputMessage="1" showErrorMessage="1" promptTitle="Type de déclaration" prompt="Veuillez indiquer le type de déclaration, parmi:_x000a__x000a_Divulgation systématique_x000a_Rapportage ITIE_x000a_Non disponible_x000a_Sans objet" sqref="D25:D28 D32:D36 D190 D40:D42 D45:D49 D186 D57:D61 D64 D88:D89 D52:D54 D119 D134 D138 D114:D115 D142 D146 D153:D158 D161 D165 D170:D172 D68:D69 D175 D178 D180:D181 D207:D209" xr:uid="{EB0B96BC-C73F-4625-921B-B423889A69F8}">
      <formula1>Reporting_options_list</formula1>
    </dataValidation>
    <dataValidation type="whole" allowBlank="1" showInputMessage="1" showErrorMessage="1" errorTitle="Veuillez ne pas modifier" error="Veuillez ne pas modifier ces cellules" sqref="B120 B124 B131" xr:uid="{5F4D147F-5453-4AC4-8C54-2FA32A611CC1}">
      <formula1>1</formula1>
      <formula2>4</formula2>
    </dataValidation>
    <dataValidation type="whole" allowBlank="1" showInputMessage="1" showErrorMessage="1" errorTitle="Veuillez ne pas modifier" error="Veuillez ne pas modifier ces cellules" sqref="B116" xr:uid="{096084D4-DA79-4AB9-A393-AB3BB925A435}">
      <formula1>5</formula1>
      <formula2>6</formula2>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pourcentage_x000a__x000a__x000a_Veuillez entrer uniquement les chiffres dans cette cellule." sqref="F198:F201" xr:uid="{491EFB04-64B8-4925-8080-186089A2EA5E}">
      <formula1>0</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homme" prompt="Représente la part d'hommes employés dans le secteur extractif, en chiffres absolus._x000a__x000a__x000a_Veuillez entrer uniquement les chiffres dans cette cellule. Ajoutez des " sqref="D198" xr:uid="{77737CE6-1911-4110-97BD-45410D5C85EF}">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femme" prompt="Représente la part de femmes employés dans le secteur extractif, en chiffres absolus._x000a__x000a__x000a_Veuillez entrer uniquement les chiffres dans cette cellule. Ajoutez des " sqref="D199" xr:uid="{F706CB78-296E-41D0-8D9F-43A6206372A6}">
      <formula1>2</formula1>
    </dataValidation>
    <dataValidation type="textLength" allowBlank="1" showInputMessage="1" showErrorMessage="1" sqref="H205:H206 H208:H209" xr:uid="{D3822C6C-1C26-43C8-B6B8-BA8DF4DB7CB6}">
      <formula1>0</formula1>
      <formula2>350</formula2>
    </dataValidation>
    <dataValidation type="whole" showInputMessage="1" showErrorMessage="1" sqref="G205:G209" xr:uid="{6537E2EF-AC38-44BE-BF3B-28377D248EF2}">
      <formula1>999999</formula1>
      <formula2>99999999</formula2>
    </dataValidation>
    <dataValidation showInputMessage="1" showErrorMessage="1" promptTitle="Type de déclaration" prompt="Veuillez indiquer le type de déclaration, parmi:_x000a__x000a_Divulgation systématique_x000a_Rapportage ITIE_x000a_Non disponible_x000a_Sans objet" sqref="D37" xr:uid="{959A616B-9AC6-4622-9C65-D9F3ECE3A5F0}"/>
    <dataValidation showInputMessage="1" showErrorMessage="1" sqref="B67" xr:uid="{1564FEC5-59C5-47CE-A907-5ED79C11C066}"/>
    <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sqref="B70 B72 B74 B76 B78 B80 B82:B84 B90 B92 B94 B96 B98 B100 B129 B121:B122 B125 B127 B102 B110 B104 B106 B108" xr:uid="{07B289E1-7671-4E81-8910-8B957D51D6F5}">
      <formula1>Commodities_list</formula1>
    </dataValidation>
  </dataValidations>
  <hyperlinks>
    <hyperlink ref="B30" r:id="rId1" location="r2-2" display="Exigence ITIE 2.2: Octroi des licences" xr:uid="{00000000-0004-0000-0200-000007000000}"/>
    <hyperlink ref="B44" r:id="rId2" location="r2-4" xr:uid="{00000000-0004-0000-0200-000008000000}"/>
    <hyperlink ref="B51" r:id="rId3" location="r2-5" xr:uid="{00000000-0004-0000-0200-000009000000}"/>
    <hyperlink ref="B56" r:id="rId4" location="r2-6" xr:uid="{00000000-0004-0000-0200-00000A000000}"/>
    <hyperlink ref="B63" r:id="rId5" location="r3-1" xr:uid="{00000000-0004-0000-0200-00000B000000}"/>
    <hyperlink ref="B66" r:id="rId6" location="r3-2" xr:uid="{00000000-0004-0000-0200-00000C000000}"/>
    <hyperlink ref="B87" r:id="rId7" location="r3-3" xr:uid="{00000000-0004-0000-0200-00000D000000}"/>
    <hyperlink ref="B113" r:id="rId8" location="r4-1" xr:uid="{00000000-0004-0000-0200-00000E000000}"/>
    <hyperlink ref="B118" r:id="rId9" location="r4-2" xr:uid="{00000000-0004-0000-0200-00000F000000}"/>
    <hyperlink ref="B133" r:id="rId10" location="r4-3" xr:uid="{00000000-0004-0000-0200-000010000000}"/>
    <hyperlink ref="B137" r:id="rId11" location="r4-4" xr:uid="{00000000-0004-0000-0200-000011000000}"/>
    <hyperlink ref="B141" r:id="rId12" location="r4-5" xr:uid="{00000000-0004-0000-0200-000012000000}"/>
    <hyperlink ref="B145" r:id="rId13" location="r4-6" xr:uid="{00000000-0004-0000-0200-000013000000}"/>
    <hyperlink ref="B149" r:id="rId14" location="r4-8" xr:uid="{00000000-0004-0000-0200-000014000000}"/>
    <hyperlink ref="B152" r:id="rId15" location="r4-9" xr:uid="{00000000-0004-0000-0200-000015000000}"/>
    <hyperlink ref="B160" r:id="rId16" location="r5-1" xr:uid="{00000000-0004-0000-0200-000016000000}"/>
    <hyperlink ref="B164" r:id="rId17" location="r5-2" xr:uid="{00000000-0004-0000-0200-000017000000}"/>
    <hyperlink ref="B169" r:id="rId18" location="r5-3" xr:uid="{00000000-0004-0000-0200-000018000000}"/>
    <hyperlink ref="B185" r:id="rId19" location="r6-2" xr:uid="{00000000-0004-0000-0200-000019000000}"/>
    <hyperlink ref="B189" r:id="rId20" location="r6-3" xr:uid="{00000000-0004-0000-0200-00001A000000}"/>
    <hyperlink ref="B174" r:id="rId21" location="r6-1" display="Exigence ITIE 6.1: Dépenses sociales " xr:uid="{00000000-0004-0000-0200-000024000000}"/>
    <hyperlink ref="B15:H15" r:id="rId22" display="If you have any questions, please contact data@eiti.org" xr:uid="{00000000-0004-0000-0200-000029000000}"/>
    <hyperlink ref="C215:G215" r:id="rId23" display="Give us your feedback or report a conflict in the data! Write to us at  data@eiti.org" xr:uid="{CDC3591F-ADA9-4DB3-B355-D653DB6FB600}"/>
    <hyperlink ref="G215" r:id="rId24" display="Give us your feedback or report a conflict in the data! Write to us at  data@eiti.org" xr:uid="{A99B6764-1F3E-47AB-809A-4B3DA15ABEB1}"/>
    <hyperlink ref="E215:F215" r:id="rId25" display="Give us your feedback or report a conflict in the data! Write to us at  data@eiti.org" xr:uid="{3762A584-79C1-403C-A889-1F8B6A9F4EDC}"/>
    <hyperlink ref="F215" r:id="rId26" display="Give us your feedback or report a conflict in the data! Write to us at  data@eiti.org" xr:uid="{13FEE2CC-DF49-4876-978D-2AFDC30F458D}"/>
    <hyperlink ref="C213:G213" r:id="rId27" display="Vous voulez en savoir plus sur votre pays ? Vérifiez si votre pays met en œuvre la Norme ITIE en visitant https://eiti.org/countries" xr:uid="{03621DAE-7983-499C-8202-5F3199FEB9F9}"/>
    <hyperlink ref="C214:G214" r:id="rId28" display="Pour la version la plus récente des modèles de données résumées, consultez https://eiti.org/fr/document/modele-donnees-resumees-itie" xr:uid="{B64D4F97-54EE-4F7A-8E6F-BD8EAC781BA6}"/>
    <hyperlink ref="B23" r:id="rId29" location="r2-1" xr:uid="{00000000-0004-0000-0200-000006000000}"/>
    <hyperlink ref="B39" r:id="rId30" location="r2-3" xr:uid="{C8143657-2BB2-452B-A332-AA1FEF1004C7}"/>
    <hyperlink ref="B191" r:id="rId31" xr:uid="{935A10F2-7E13-4EDA-8C48-4E42B289EB4B}"/>
    <hyperlink ref="C212:G212" r:id="rId32" display="Pour plus d’information sur l’ITIE, visitez notre site Internet  https://eiti.org" xr:uid="{9118B4B3-45C5-4CAF-ADE5-EDB0AF20E096}"/>
    <hyperlink ref="B205" r:id="rId33" location="r6-4" display="EITI Requirement 6.4: Environmental impact" xr:uid="{833DE7D9-6853-4F5B-932A-13042510FCE5}"/>
    <hyperlink ref="B67" r:id="rId34" display="(Harmonised System Codes)" xr:uid="{1EA07E2E-372F-42BE-9BEC-A5AE1CE21E62}"/>
    <hyperlink ref="F40" r:id="rId35" xr:uid="{9810E30D-DE14-4DC7-A62D-CF3D73F1FE8B}"/>
    <hyperlink ref="F46" r:id="rId36" display="https://urldefense.com/v3/__https:/resourcecontracts.org/countries/cd__;!!E1R1dd1bLLODlQ4!EfoEo8ZBgt6i_X1ig-MUyKX_-_kPKYB5iThmPLt1C_D4JLBLQfhXQos3poxeHHI6x7zOAna8wm12u7slxM8MxQI2jw$" xr:uid="{044C956F-7EC6-4647-83FE-E4C216C7BA09}"/>
    <hyperlink ref="F47" r:id="rId37" display="https://urldefense.com/v3/__https:/ctcpm.cd/fr/*__;Iw!!E1R1dd1bLLODlQ4!DSTITwnH8c6fyYEYItlakrhF6yb195CAWNX8JzeZHHRyUfFSkeCe97QpdaM52j5nx_I2IPoj5aDVSQIR2-SYxvvCWQ$" xr:uid="{DF29360A-9A98-4B39-AE0B-560B742BDA9E}"/>
    <hyperlink ref="F68" r:id="rId38" display="https://urldefense.com/v3/__https:/ctcpm.cd/fr/*__;Iw!!E1R1dd1bLLODlQ4!DSTITwnH8c6fyYEYItlakrhF6yb195CAWNX8JzeZHHRyUfFSkeCe97QpdaM52j5nx_I2IPoj5aDVSQIR2-SYxvvCWQ$" xr:uid="{A057E456-9C3C-4DB7-AB0C-C6DE4BBD433A}"/>
    <hyperlink ref="F190" r:id="rId39" display="https://urldefense.com/v3/__https:/ctcpm.cd/fr/*__;Iw!!E1R1dd1bLLODlQ4!DSTITwnH8c6fyYEYItlakrhF6yb195CAWNX8JzeZHHRyUfFSkeCe97QpdaM52j5nx_I2IPoj5aDVSQIR2-SYxvvCWQ$" xr:uid="{D4A6A345-BA97-4B54-857D-FB92EF038040}"/>
    <hyperlink ref="F207" r:id="rId40" display="https://www.leganet.cd/Legislation/Droit economique/Code Minier/Decret.038.2003.pdf" xr:uid="{40362DB2-4250-4365-A670-AFC2CD3D583D}"/>
  </hyperlinks>
  <pageMargins left="0.25" right="0.25" top="0.75" bottom="0.75" header="0.3" footer="0.3"/>
  <pageSetup paperSize="8" fitToHeight="0" orientation="landscape" horizontalDpi="2400" verticalDpi="2400" r:id="rId41"/>
  <drawing r:id="rId42"/>
  <extLst>
    <ext xmlns:x14="http://schemas.microsoft.com/office/spreadsheetml/2009/9/main" uri="{CCE6A557-97BC-4b89-ADB6-D9C93CAAB3DF}">
      <x14:dataValidations xmlns:xm="http://schemas.microsoft.com/office/excel/2006/main" xWindow="556" yWindow="636" count="4">
        <x14:dataValidation type="list" operator="equal" showInputMessage="1" showErrorMessage="1" errorTitle="Saisie erronée" error="Entrée non-valide" promptTitle="Veuillez indiquer la devise" prompt="Saisissez les 3 lettres du code-devise de l’ISO." xr:uid="{DEE8F900-F35E-4EF6-932B-6FF76D2CB843}">
          <x14:formula1>
            <xm:f>'C:\Users\kr65\Downloads\SD\2.0\[Summary Data 2.0 data validation french translation.xlsm]Lists'!#REF!</xm:f>
          </x14:formula1>
          <xm:sqref>F131</xm:sqref>
        </x14:dataValidation>
        <x14:dataValidation type="list" allowBlank="1" showInputMessage="1" showErrorMessage="1" xr:uid="{4215E324-BDE3-41DD-A41F-93FBAA18ACEB}">
          <x14:formula1>
            <xm:f>'C:\Users\kr65\Downloads\SD\2.0\[Summary Data 2.0 data validation french translation.xlsm]Lists'!#REF!</xm:f>
          </x14:formula1>
          <xm:sqref>D23:D24 D30:D31 D189 D204 D210</xm:sqref>
        </x14:dataValidation>
        <x14:dataValidation type="list" operator="equal" showInputMessage="1" showErrorMessage="1" errorTitle="Saisie erronée" error="Entrée non-valide" promptTitle="Veuillez indiquer la devise" prompt="Saisissez les 3 lettres du code-devise de l’ISO." xr:uid="{FFBB2FB2-6E8A-40CC-8813-CE60DCA5D114}">
          <x14:formula1>
            <xm:f>Listes!$I$11:$I$168</xm:f>
          </x14:formula1>
          <xm:sqref>F71 F73 F75 F77 F79 F81 F83 F85 F91 F93 F95 F97 F99 F101 F130 F111 F126 F128 F103 F105 F107 F109</xm:sqref>
        </x14:dataValidation>
        <x14: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xr:uid="{0641AB4C-B0A6-4E2A-AD11-889587150CFE}">
          <x14:formula1>
            <xm:f>Listes!$P$3:$P$73</xm:f>
          </x14:formula1>
          <xm:sqref>B123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J288"/>
  <sheetViews>
    <sheetView showGridLines="0" topLeftCell="A193" zoomScale="75" zoomScaleNormal="75" workbookViewId="0">
      <selection activeCell="B216" sqref="B216"/>
    </sheetView>
  </sheetViews>
  <sheetFormatPr baseColWidth="10" defaultColWidth="4" defaultRowHeight="24" customHeight="1" x14ac:dyDescent="0.45"/>
  <cols>
    <col min="1" max="1" width="4" style="12"/>
    <col min="2" max="2" width="84" style="12" bestFit="1" customWidth="1"/>
    <col min="3" max="3" width="42.140625" style="12" customWidth="1"/>
    <col min="4" max="4" width="36" style="12" customWidth="1"/>
    <col min="5" max="5" width="39.85546875" style="12" customWidth="1"/>
    <col min="6" max="6" width="27" style="12" customWidth="1"/>
    <col min="7" max="7" width="22.85546875" style="12" customWidth="1"/>
    <col min="8" max="8" width="26" style="12" customWidth="1"/>
    <col min="9" max="9" width="26.42578125" style="12" bestFit="1" customWidth="1"/>
    <col min="10" max="10" width="12.140625" style="12" customWidth="1"/>
    <col min="11" max="11" width="13.7109375" style="12" customWidth="1"/>
    <col min="12" max="16384" width="4" style="12"/>
  </cols>
  <sheetData>
    <row r="1" spans="2:10" ht="15.75" hidden="1" customHeight="1" x14ac:dyDescent="0.45"/>
    <row r="2" spans="2:10" ht="15" hidden="1" x14ac:dyDescent="0.45"/>
    <row r="3" spans="2:10" ht="15" hidden="1" x14ac:dyDescent="0.45">
      <c r="C3" s="13"/>
      <c r="D3" s="13"/>
      <c r="E3" s="13" t="s">
        <v>2182</v>
      </c>
    </row>
    <row r="4" spans="2:10" ht="15" hidden="1" x14ac:dyDescent="0.45">
      <c r="C4" s="13"/>
      <c r="D4" s="13"/>
      <c r="E4" s="13">
        <f>Introduction!G4</f>
        <v>45300</v>
      </c>
    </row>
    <row r="5" spans="2:10" ht="15" hidden="1" x14ac:dyDescent="0.45"/>
    <row r="6" spans="2:10" ht="15" hidden="1" x14ac:dyDescent="0.45"/>
    <row r="7" spans="2:10" ht="15" x14ac:dyDescent="0.45"/>
    <row r="8" spans="2:10" ht="15" x14ac:dyDescent="0.45">
      <c r="B8" s="15" t="s">
        <v>2333</v>
      </c>
      <c r="C8" s="74"/>
      <c r="D8" s="74"/>
      <c r="E8" s="74"/>
    </row>
    <row r="9" spans="2:10" ht="17.100000000000001" customHeight="1" x14ac:dyDescent="0.45">
      <c r="B9" s="73" t="s">
        <v>2183</v>
      </c>
      <c r="C9" s="191"/>
      <c r="D9" s="73"/>
      <c r="E9" s="191"/>
      <c r="F9" s="192"/>
      <c r="G9" s="192"/>
      <c r="H9" s="192"/>
    </row>
    <row r="10" spans="2:10" ht="30.6" customHeight="1" x14ac:dyDescent="0.45">
      <c r="B10" s="193" t="s">
        <v>2334</v>
      </c>
      <c r="C10" s="75"/>
      <c r="D10" s="433"/>
      <c r="E10" s="75"/>
      <c r="F10" s="44"/>
      <c r="G10" s="44"/>
      <c r="H10" s="44"/>
    </row>
    <row r="11" spans="2:10" ht="30.95" customHeight="1" x14ac:dyDescent="0.45">
      <c r="B11" s="193" t="s">
        <v>2335</v>
      </c>
      <c r="C11" s="75"/>
      <c r="D11" s="433"/>
      <c r="E11" s="75"/>
      <c r="F11" s="44"/>
      <c r="G11" s="44"/>
      <c r="H11" s="44"/>
    </row>
    <row r="12" spans="2:10" ht="50.1" customHeight="1" x14ac:dyDescent="0.45">
      <c r="B12" s="193" t="s">
        <v>2336</v>
      </c>
      <c r="C12" s="75"/>
      <c r="D12" s="433"/>
      <c r="E12" s="75"/>
      <c r="F12" s="44"/>
      <c r="G12" s="44"/>
      <c r="H12" s="44"/>
    </row>
    <row r="13" spans="2:10" ht="15.6" customHeight="1" x14ac:dyDescent="0.45">
      <c r="B13" s="193" t="s">
        <v>2337</v>
      </c>
      <c r="C13" s="75"/>
      <c r="D13" s="433"/>
      <c r="E13" s="75"/>
      <c r="F13" s="44"/>
      <c r="G13" s="44"/>
      <c r="H13" s="44"/>
    </row>
    <row r="14" spans="2:10" ht="15" x14ac:dyDescent="0.4">
      <c r="B14" s="194" t="s">
        <v>2338</v>
      </c>
      <c r="C14" s="76"/>
      <c r="D14" s="76"/>
      <c r="E14" s="76"/>
      <c r="F14" s="77"/>
      <c r="G14" s="77"/>
      <c r="H14" s="77"/>
      <c r="I14" s="77"/>
      <c r="J14" s="77"/>
    </row>
    <row r="15" spans="2:10" ht="15" x14ac:dyDescent="0.45"/>
    <row r="16" spans="2:10" ht="24.4" thickBot="1" x14ac:dyDescent="0.5">
      <c r="B16" s="443" t="s">
        <v>2339</v>
      </c>
      <c r="C16" s="443"/>
      <c r="D16" s="443"/>
      <c r="E16" s="443"/>
    </row>
    <row r="17" spans="2:7" s="84" customFormat="1" ht="25.5" customHeight="1" thickBot="1" x14ac:dyDescent="0.5">
      <c r="B17" s="444" t="s">
        <v>2079</v>
      </c>
      <c r="C17" s="444"/>
      <c r="D17" s="444"/>
      <c r="E17" s="444"/>
    </row>
    <row r="18" spans="2:7" s="56" customFormat="1" ht="15" x14ac:dyDescent="0.45">
      <c r="B18" s="445"/>
      <c r="C18" s="445"/>
      <c r="D18" s="445"/>
      <c r="E18" s="445"/>
    </row>
    <row r="19" spans="2:7" s="56" customFormat="1" ht="17.25" x14ac:dyDescent="0.45">
      <c r="B19" s="255" t="s">
        <v>2340</v>
      </c>
      <c r="C19" s="232"/>
      <c r="D19" s="256"/>
      <c r="E19" s="256"/>
      <c r="F19" s="195"/>
    </row>
    <row r="20" spans="2:7" s="56" customFormat="1" ht="18" customHeight="1" x14ac:dyDescent="0.45">
      <c r="B20" s="12" t="s">
        <v>2080</v>
      </c>
      <c r="C20" s="12" t="s">
        <v>2129</v>
      </c>
      <c r="D20" s="12" t="s">
        <v>2341</v>
      </c>
      <c r="E20" s="12" t="s">
        <v>2342</v>
      </c>
      <c r="F20" s="195"/>
      <c r="G20" s="197"/>
    </row>
    <row r="21" spans="2:7" s="335" customFormat="1" ht="18" customHeight="1" x14ac:dyDescent="0.35">
      <c r="B21" s="329" t="s">
        <v>2569</v>
      </c>
      <c r="C21" s="329" t="s">
        <v>2132</v>
      </c>
      <c r="D21" s="389"/>
      <c r="E21" s="330">
        <v>1670171384.8399997</v>
      </c>
      <c r="F21" s="195"/>
      <c r="G21" s="197"/>
    </row>
    <row r="22" spans="2:7" s="335" customFormat="1" ht="18" customHeight="1" x14ac:dyDescent="0.35">
      <c r="B22" s="329" t="s">
        <v>2570</v>
      </c>
      <c r="C22" s="329" t="s">
        <v>2132</v>
      </c>
      <c r="D22" s="389"/>
      <c r="E22" s="330">
        <v>796532752.67999959</v>
      </c>
      <c r="F22" s="195"/>
      <c r="G22" s="197"/>
    </row>
    <row r="23" spans="2:7" s="335" customFormat="1" ht="18" customHeight="1" x14ac:dyDescent="0.35">
      <c r="B23" s="329" t="s">
        <v>2568</v>
      </c>
      <c r="C23" s="329" t="s">
        <v>2132</v>
      </c>
      <c r="D23" s="389"/>
      <c r="E23" s="330">
        <v>743237031.76999974</v>
      </c>
      <c r="F23" s="195"/>
      <c r="G23" s="197"/>
    </row>
    <row r="24" spans="2:7" s="335" customFormat="1" ht="18" customHeight="1" x14ac:dyDescent="0.35">
      <c r="B24" s="329" t="s">
        <v>2571</v>
      </c>
      <c r="C24" s="329" t="s">
        <v>2133</v>
      </c>
      <c r="D24" s="389"/>
      <c r="E24" s="330">
        <v>257882155.67999998</v>
      </c>
      <c r="F24" s="195"/>
      <c r="G24" s="197"/>
    </row>
    <row r="25" spans="2:7" s="335" customFormat="1" ht="18" customHeight="1" x14ac:dyDescent="0.35">
      <c r="B25" s="329" t="s">
        <v>2572</v>
      </c>
      <c r="C25" s="329" t="s">
        <v>2133</v>
      </c>
      <c r="D25" s="389"/>
      <c r="E25" s="330">
        <v>144199297.47999999</v>
      </c>
      <c r="F25" s="195"/>
      <c r="G25" s="197"/>
    </row>
    <row r="26" spans="2:7" s="335" customFormat="1" ht="18" customHeight="1" x14ac:dyDescent="0.35">
      <c r="B26" s="329" t="s">
        <v>2573</v>
      </c>
      <c r="C26" s="329" t="s">
        <v>2133</v>
      </c>
      <c r="D26" s="389"/>
      <c r="E26" s="330">
        <v>13145287.1</v>
      </c>
      <c r="F26" s="195"/>
      <c r="G26" s="197"/>
    </row>
    <row r="27" spans="2:7" s="335" customFormat="1" ht="18" customHeight="1" x14ac:dyDescent="0.35">
      <c r="B27" s="329" t="s">
        <v>2574</v>
      </c>
      <c r="C27" s="329" t="s">
        <v>2133</v>
      </c>
      <c r="D27" s="389"/>
      <c r="E27" s="330">
        <v>1053691.5</v>
      </c>
      <c r="F27" s="195"/>
      <c r="G27" s="197"/>
    </row>
    <row r="28" spans="2:7" s="335" customFormat="1" ht="18" customHeight="1" x14ac:dyDescent="0.35">
      <c r="B28" s="329" t="s">
        <v>2576</v>
      </c>
      <c r="C28" s="329" t="s">
        <v>2133</v>
      </c>
      <c r="D28" s="389"/>
      <c r="E28" s="330">
        <v>0</v>
      </c>
      <c r="F28" s="195"/>
      <c r="G28" s="197"/>
    </row>
    <row r="29" spans="2:7" s="335" customFormat="1" ht="18" customHeight="1" x14ac:dyDescent="0.35">
      <c r="B29" s="329" t="s">
        <v>2575</v>
      </c>
      <c r="C29" s="329" t="s">
        <v>2133</v>
      </c>
      <c r="D29" s="389"/>
      <c r="E29" s="330">
        <v>0</v>
      </c>
      <c r="F29" s="195"/>
      <c r="G29" s="197"/>
    </row>
    <row r="30" spans="2:7" s="335" customFormat="1" ht="18" customHeight="1" x14ac:dyDescent="0.35">
      <c r="B30" s="329" t="s">
        <v>2577</v>
      </c>
      <c r="C30" s="329" t="s">
        <v>2133</v>
      </c>
      <c r="D30" s="389"/>
      <c r="E30" s="330">
        <v>0</v>
      </c>
      <c r="F30" s="195"/>
      <c r="G30" s="197"/>
    </row>
    <row r="31" spans="2:7" s="335" customFormat="1" ht="18" customHeight="1" x14ac:dyDescent="0.35">
      <c r="B31" s="329" t="s">
        <v>2578</v>
      </c>
      <c r="C31" s="329" t="s">
        <v>2133</v>
      </c>
      <c r="D31" s="389"/>
      <c r="E31" s="330">
        <v>0</v>
      </c>
      <c r="F31" s="195"/>
      <c r="G31" s="197"/>
    </row>
    <row r="32" spans="2:7" s="335" customFormat="1" ht="18" customHeight="1" x14ac:dyDescent="0.35">
      <c r="B32" s="329" t="s">
        <v>2579</v>
      </c>
      <c r="C32" s="329" t="s">
        <v>2134</v>
      </c>
      <c r="D32" s="389"/>
      <c r="E32" s="330">
        <v>28009201.210000001</v>
      </c>
      <c r="F32" s="195"/>
      <c r="G32" s="197"/>
    </row>
    <row r="33" spans="2:7" s="335" customFormat="1" ht="18" customHeight="1" x14ac:dyDescent="0.35">
      <c r="B33" s="329" t="s">
        <v>2580</v>
      </c>
      <c r="C33" s="329" t="s">
        <v>2134</v>
      </c>
      <c r="D33" s="389"/>
      <c r="E33" s="330">
        <v>27967377.809999999</v>
      </c>
      <c r="F33" s="195"/>
      <c r="G33" s="197"/>
    </row>
    <row r="34" spans="2:7" s="335" customFormat="1" ht="18" customHeight="1" x14ac:dyDescent="0.35">
      <c r="B34" s="329" t="s">
        <v>3394</v>
      </c>
      <c r="C34" s="329" t="s">
        <v>2134</v>
      </c>
      <c r="D34" s="389"/>
      <c r="E34" s="330">
        <v>26679999.489999998</v>
      </c>
      <c r="F34" s="195"/>
      <c r="G34" s="197"/>
    </row>
    <row r="35" spans="2:7" s="335" customFormat="1" ht="18" customHeight="1" x14ac:dyDescent="0.35">
      <c r="B35" s="329" t="s">
        <v>2581</v>
      </c>
      <c r="C35" s="329" t="s">
        <v>2134</v>
      </c>
      <c r="D35" s="389"/>
      <c r="E35" s="330">
        <v>9180434.3399999999</v>
      </c>
      <c r="F35" s="195"/>
      <c r="G35" s="197"/>
    </row>
    <row r="36" spans="2:7" s="335" customFormat="1" ht="18" customHeight="1" x14ac:dyDescent="0.35">
      <c r="B36" s="329" t="s">
        <v>2583</v>
      </c>
      <c r="C36" s="329" t="s">
        <v>2134</v>
      </c>
      <c r="D36" s="389"/>
      <c r="E36" s="330">
        <v>7171592.1399999997</v>
      </c>
      <c r="F36" s="195"/>
      <c r="G36" s="197"/>
    </row>
    <row r="37" spans="2:7" s="335" customFormat="1" ht="18" customHeight="1" x14ac:dyDescent="0.35">
      <c r="B37" s="329" t="s">
        <v>2584</v>
      </c>
      <c r="C37" s="329" t="s">
        <v>2134</v>
      </c>
      <c r="D37" s="389"/>
      <c r="E37" s="330">
        <v>6354834.0800000001</v>
      </c>
      <c r="F37" s="195"/>
      <c r="G37" s="197"/>
    </row>
    <row r="38" spans="2:7" s="335" customFormat="1" ht="18" customHeight="1" x14ac:dyDescent="0.35">
      <c r="B38" s="329" t="s">
        <v>2609</v>
      </c>
      <c r="C38" s="329" t="s">
        <v>2134</v>
      </c>
      <c r="D38" s="389"/>
      <c r="E38" s="330">
        <v>6220160.2699999996</v>
      </c>
      <c r="F38" s="195"/>
      <c r="G38" s="197"/>
    </row>
    <row r="39" spans="2:7" s="335" customFormat="1" ht="18" customHeight="1" x14ac:dyDescent="0.35">
      <c r="B39" s="329" t="s">
        <v>2582</v>
      </c>
      <c r="C39" s="329" t="s">
        <v>2134</v>
      </c>
      <c r="D39" s="389"/>
      <c r="E39" s="330">
        <v>5970876.7999999998</v>
      </c>
      <c r="F39" s="195"/>
      <c r="G39" s="197"/>
    </row>
    <row r="40" spans="2:7" s="335" customFormat="1" ht="18" customHeight="1" x14ac:dyDescent="0.35">
      <c r="B40" s="329" t="s">
        <v>2587</v>
      </c>
      <c r="C40" s="329" t="s">
        <v>2134</v>
      </c>
      <c r="D40" s="389"/>
      <c r="E40" s="330">
        <v>5861312.3700000001</v>
      </c>
      <c r="F40" s="195"/>
      <c r="G40" s="197"/>
    </row>
    <row r="41" spans="2:7" s="335" customFormat="1" ht="18" customHeight="1" x14ac:dyDescent="0.35">
      <c r="B41" s="329" t="s">
        <v>2590</v>
      </c>
      <c r="C41" s="329" t="s">
        <v>2134</v>
      </c>
      <c r="D41" s="389"/>
      <c r="E41" s="330">
        <v>5743455.6799999997</v>
      </c>
      <c r="F41" s="195"/>
      <c r="G41" s="197"/>
    </row>
    <row r="42" spans="2:7" s="335" customFormat="1" ht="18" customHeight="1" x14ac:dyDescent="0.35">
      <c r="B42" s="329" t="s">
        <v>2586</v>
      </c>
      <c r="C42" s="329" t="s">
        <v>2134</v>
      </c>
      <c r="D42" s="389"/>
      <c r="E42" s="330">
        <v>4927406.63</v>
      </c>
      <c r="F42" s="195"/>
      <c r="G42" s="197"/>
    </row>
    <row r="43" spans="2:7" s="335" customFormat="1" ht="18" customHeight="1" x14ac:dyDescent="0.35">
      <c r="B43" s="329" t="s">
        <v>2589</v>
      </c>
      <c r="C43" s="329" t="s">
        <v>2134</v>
      </c>
      <c r="D43" s="389"/>
      <c r="E43" s="330">
        <v>4826224.66</v>
      </c>
      <c r="F43" s="195"/>
      <c r="G43" s="197"/>
    </row>
    <row r="44" spans="2:7" s="335" customFormat="1" ht="18" customHeight="1" x14ac:dyDescent="0.35">
      <c r="B44" s="329" t="s">
        <v>2588</v>
      </c>
      <c r="C44" s="329" t="s">
        <v>2134</v>
      </c>
      <c r="D44" s="389"/>
      <c r="E44" s="330">
        <v>4006291.46</v>
      </c>
      <c r="F44" s="195"/>
      <c r="G44" s="197"/>
    </row>
    <row r="45" spans="2:7" s="335" customFormat="1" ht="18" customHeight="1" x14ac:dyDescent="0.35">
      <c r="B45" s="329" t="s">
        <v>3395</v>
      </c>
      <c r="C45" s="329" t="s">
        <v>2134</v>
      </c>
      <c r="D45" s="389"/>
      <c r="E45" s="330">
        <v>3699125.2</v>
      </c>
      <c r="F45" s="195"/>
      <c r="G45" s="197"/>
    </row>
    <row r="46" spans="2:7" s="335" customFormat="1" ht="18" customHeight="1" x14ac:dyDescent="0.35">
      <c r="B46" s="329" t="s">
        <v>2591</v>
      </c>
      <c r="C46" s="329" t="s">
        <v>2134</v>
      </c>
      <c r="D46" s="389"/>
      <c r="E46" s="330">
        <v>2855400.14</v>
      </c>
      <c r="F46" s="195"/>
      <c r="G46" s="197"/>
    </row>
    <row r="47" spans="2:7" s="335" customFormat="1" ht="18" customHeight="1" x14ac:dyDescent="0.35">
      <c r="B47" s="329" t="s">
        <v>2597</v>
      </c>
      <c r="C47" s="329" t="s">
        <v>2134</v>
      </c>
      <c r="D47" s="389"/>
      <c r="E47" s="330">
        <v>2491828.4</v>
      </c>
      <c r="F47" s="195"/>
      <c r="G47" s="197"/>
    </row>
    <row r="48" spans="2:7" s="335" customFormat="1" ht="18" customHeight="1" x14ac:dyDescent="0.35">
      <c r="B48" s="329" t="s">
        <v>2593</v>
      </c>
      <c r="C48" s="329" t="s">
        <v>2134</v>
      </c>
      <c r="D48" s="389"/>
      <c r="E48" s="330">
        <v>2298374.3199999998</v>
      </c>
      <c r="F48" s="195"/>
      <c r="G48" s="197"/>
    </row>
    <row r="49" spans="2:7" s="335" customFormat="1" ht="18" customHeight="1" x14ac:dyDescent="0.35">
      <c r="B49" s="329" t="s">
        <v>2592</v>
      </c>
      <c r="C49" s="329" t="s">
        <v>2134</v>
      </c>
      <c r="D49" s="389"/>
      <c r="E49" s="330">
        <v>1861366.03</v>
      </c>
      <c r="F49" s="195"/>
      <c r="G49" s="197"/>
    </row>
    <row r="50" spans="2:7" s="335" customFormat="1" ht="18" customHeight="1" x14ac:dyDescent="0.35">
      <c r="B50" s="329" t="s">
        <v>2596</v>
      </c>
      <c r="C50" s="329" t="s">
        <v>2134</v>
      </c>
      <c r="D50" s="389"/>
      <c r="E50" s="330">
        <v>1634647</v>
      </c>
      <c r="F50" s="195"/>
      <c r="G50" s="197"/>
    </row>
    <row r="51" spans="2:7" s="335" customFormat="1" ht="18" customHeight="1" x14ac:dyDescent="0.35">
      <c r="B51" s="329" t="s">
        <v>2595</v>
      </c>
      <c r="C51" s="329" t="s">
        <v>2134</v>
      </c>
      <c r="D51" s="389"/>
      <c r="E51" s="330">
        <v>1496277.23</v>
      </c>
      <c r="F51" s="195"/>
      <c r="G51" s="197"/>
    </row>
    <row r="52" spans="2:7" s="335" customFormat="1" ht="18" customHeight="1" x14ac:dyDescent="0.35">
      <c r="B52" s="329" t="s">
        <v>2585</v>
      </c>
      <c r="C52" s="329" t="s">
        <v>2134</v>
      </c>
      <c r="D52" s="389"/>
      <c r="E52" s="330">
        <v>856800.43</v>
      </c>
      <c r="F52" s="195"/>
      <c r="G52" s="197"/>
    </row>
    <row r="53" spans="2:7" s="335" customFormat="1" ht="18" customHeight="1" x14ac:dyDescent="0.35">
      <c r="B53" s="329" t="s">
        <v>2594</v>
      </c>
      <c r="C53" s="329" t="s">
        <v>2134</v>
      </c>
      <c r="D53" s="389"/>
      <c r="E53" s="330">
        <v>608233.56000000006</v>
      </c>
      <c r="F53" s="195"/>
      <c r="G53" s="197"/>
    </row>
    <row r="54" spans="2:7" s="335" customFormat="1" ht="18" customHeight="1" x14ac:dyDescent="0.35">
      <c r="B54" s="329" t="s">
        <v>2598</v>
      </c>
      <c r="C54" s="329" t="s">
        <v>2134</v>
      </c>
      <c r="D54" s="389"/>
      <c r="E54" s="330">
        <v>543086.5</v>
      </c>
      <c r="F54" s="195"/>
      <c r="G54" s="197"/>
    </row>
    <row r="55" spans="2:7" s="335" customFormat="1" ht="18" customHeight="1" x14ac:dyDescent="0.35">
      <c r="B55" s="329" t="s">
        <v>2601</v>
      </c>
      <c r="C55" s="329" t="s">
        <v>2134</v>
      </c>
      <c r="D55" s="389"/>
      <c r="E55" s="330">
        <v>530086.68999999994</v>
      </c>
      <c r="F55" s="195"/>
      <c r="G55" s="197"/>
    </row>
    <row r="56" spans="2:7" s="335" customFormat="1" ht="18" customHeight="1" x14ac:dyDescent="0.35">
      <c r="B56" s="329" t="s">
        <v>2600</v>
      </c>
      <c r="C56" s="329" t="s">
        <v>2134</v>
      </c>
      <c r="D56" s="389"/>
      <c r="E56" s="330">
        <v>479104.03</v>
      </c>
      <c r="F56" s="195"/>
      <c r="G56" s="197"/>
    </row>
    <row r="57" spans="2:7" s="335" customFormat="1" ht="18" customHeight="1" x14ac:dyDescent="0.35">
      <c r="B57" s="329" t="s">
        <v>2602</v>
      </c>
      <c r="C57" s="329" t="s">
        <v>2134</v>
      </c>
      <c r="D57" s="389"/>
      <c r="E57" s="330">
        <v>405714</v>
      </c>
      <c r="F57" s="195"/>
      <c r="G57" s="197"/>
    </row>
    <row r="58" spans="2:7" s="335" customFormat="1" ht="18" customHeight="1" x14ac:dyDescent="0.35">
      <c r="B58" s="329" t="s">
        <v>2599</v>
      </c>
      <c r="C58" s="329" t="s">
        <v>2134</v>
      </c>
      <c r="D58" s="389"/>
      <c r="E58" s="330">
        <v>391315.22</v>
      </c>
      <c r="F58" s="195"/>
      <c r="G58" s="197"/>
    </row>
    <row r="59" spans="2:7" s="335" customFormat="1" ht="18" customHeight="1" x14ac:dyDescent="0.35">
      <c r="B59" s="329" t="s">
        <v>2617</v>
      </c>
      <c r="C59" s="329" t="s">
        <v>2134</v>
      </c>
      <c r="D59" s="389"/>
      <c r="E59" s="330">
        <v>176916</v>
      </c>
      <c r="F59" s="195"/>
      <c r="G59" s="197"/>
    </row>
    <row r="60" spans="2:7" s="335" customFormat="1" ht="18" customHeight="1" x14ac:dyDescent="0.35">
      <c r="B60" s="329" t="s">
        <v>2616</v>
      </c>
      <c r="C60" s="329" t="s">
        <v>2134</v>
      </c>
      <c r="D60" s="389"/>
      <c r="E60" s="330">
        <v>152163</v>
      </c>
      <c r="F60" s="195"/>
      <c r="G60" s="197"/>
    </row>
    <row r="61" spans="2:7" s="335" customFormat="1" ht="18" customHeight="1" x14ac:dyDescent="0.35">
      <c r="B61" s="329" t="s">
        <v>2618</v>
      </c>
      <c r="C61" s="329" t="s">
        <v>2134</v>
      </c>
      <c r="D61" s="389"/>
      <c r="E61" s="330">
        <v>101045.61</v>
      </c>
      <c r="F61" s="195"/>
      <c r="G61" s="197"/>
    </row>
    <row r="62" spans="2:7" s="335" customFormat="1" ht="18" customHeight="1" x14ac:dyDescent="0.35">
      <c r="B62" s="329" t="s">
        <v>2603</v>
      </c>
      <c r="C62" s="329" t="s">
        <v>2134</v>
      </c>
      <c r="D62" s="389"/>
      <c r="E62" s="330">
        <v>81022.489999999991</v>
      </c>
      <c r="F62" s="195"/>
      <c r="G62" s="197"/>
    </row>
    <row r="63" spans="2:7" s="335" customFormat="1" ht="18" customHeight="1" x14ac:dyDescent="0.35">
      <c r="B63" s="329" t="s">
        <v>2613</v>
      </c>
      <c r="C63" s="329" t="s">
        <v>2134</v>
      </c>
      <c r="D63" s="389"/>
      <c r="E63" s="330">
        <v>58972.1</v>
      </c>
      <c r="F63" s="195"/>
      <c r="G63" s="197"/>
    </row>
    <row r="64" spans="2:7" s="335" customFormat="1" ht="18" customHeight="1" x14ac:dyDescent="0.35">
      <c r="B64" s="329" t="s">
        <v>2605</v>
      </c>
      <c r="C64" s="329" t="s">
        <v>2134</v>
      </c>
      <c r="D64" s="389"/>
      <c r="E64" s="330">
        <v>18868.8</v>
      </c>
      <c r="F64" s="195"/>
      <c r="G64" s="197"/>
    </row>
    <row r="65" spans="2:7" s="335" customFormat="1" ht="18" customHeight="1" x14ac:dyDescent="0.35">
      <c r="B65" s="329" t="s">
        <v>2614</v>
      </c>
      <c r="C65" s="329" t="s">
        <v>2134</v>
      </c>
      <c r="D65" s="389"/>
      <c r="E65" s="330">
        <v>13526.8</v>
      </c>
      <c r="F65" s="195"/>
      <c r="G65" s="197"/>
    </row>
    <row r="66" spans="2:7" s="335" customFormat="1" ht="18" customHeight="1" x14ac:dyDescent="0.35">
      <c r="B66" s="329" t="s">
        <v>2606</v>
      </c>
      <c r="C66" s="329" t="s">
        <v>2134</v>
      </c>
      <c r="D66" s="389"/>
      <c r="E66" s="330">
        <v>0</v>
      </c>
      <c r="F66" s="195"/>
      <c r="G66" s="197"/>
    </row>
    <row r="67" spans="2:7" s="335" customFormat="1" ht="18" customHeight="1" x14ac:dyDescent="0.35">
      <c r="B67" s="329" t="s">
        <v>2607</v>
      </c>
      <c r="C67" s="329" t="s">
        <v>2134</v>
      </c>
      <c r="D67" s="389"/>
      <c r="E67" s="330">
        <v>0</v>
      </c>
      <c r="F67" s="195"/>
      <c r="G67" s="197"/>
    </row>
    <row r="68" spans="2:7" s="335" customFormat="1" ht="18" customHeight="1" x14ac:dyDescent="0.35">
      <c r="B68" s="329" t="s">
        <v>2608</v>
      </c>
      <c r="C68" s="329" t="s">
        <v>2134</v>
      </c>
      <c r="D68" s="389"/>
      <c r="E68" s="330">
        <v>0</v>
      </c>
      <c r="F68" s="195"/>
      <c r="G68" s="197"/>
    </row>
    <row r="69" spans="2:7" s="335" customFormat="1" ht="18" customHeight="1" x14ac:dyDescent="0.35">
      <c r="B69" s="329" t="s">
        <v>2610</v>
      </c>
      <c r="C69" s="329" t="s">
        <v>2134</v>
      </c>
      <c r="D69" s="389"/>
      <c r="E69" s="330">
        <v>0</v>
      </c>
      <c r="F69" s="195"/>
      <c r="G69" s="197"/>
    </row>
    <row r="70" spans="2:7" s="335" customFormat="1" ht="18" customHeight="1" x14ac:dyDescent="0.35">
      <c r="B70" s="329" t="s">
        <v>2611</v>
      </c>
      <c r="C70" s="329" t="s">
        <v>2134</v>
      </c>
      <c r="D70" s="389"/>
      <c r="E70" s="330">
        <v>0</v>
      </c>
      <c r="F70" s="195"/>
      <c r="G70" s="197"/>
    </row>
    <row r="71" spans="2:7" s="335" customFormat="1" ht="18" customHeight="1" x14ac:dyDescent="0.35">
      <c r="B71" s="329" t="s">
        <v>2604</v>
      </c>
      <c r="C71" s="329" t="s">
        <v>2134</v>
      </c>
      <c r="D71" s="389"/>
      <c r="E71" s="330">
        <v>0</v>
      </c>
      <c r="F71" s="195"/>
      <c r="G71" s="197"/>
    </row>
    <row r="72" spans="2:7" s="56" customFormat="1" ht="18" customHeight="1" x14ac:dyDescent="0.35">
      <c r="B72" s="329" t="s">
        <v>3396</v>
      </c>
      <c r="C72" s="329" t="s">
        <v>2134</v>
      </c>
      <c r="D72" s="389"/>
      <c r="E72" s="330">
        <v>0</v>
      </c>
      <c r="F72" s="195"/>
      <c r="G72" s="197"/>
    </row>
    <row r="73" spans="2:7" s="56" customFormat="1" ht="18" customHeight="1" x14ac:dyDescent="0.35">
      <c r="B73" s="329" t="s">
        <v>2612</v>
      </c>
      <c r="C73" s="329" t="s">
        <v>2134</v>
      </c>
      <c r="D73" s="389"/>
      <c r="E73" s="330">
        <v>0</v>
      </c>
      <c r="F73" s="195"/>
      <c r="G73" s="197"/>
    </row>
    <row r="74" spans="2:7" s="56" customFormat="1" ht="18" customHeight="1" x14ac:dyDescent="0.35">
      <c r="B74" s="329" t="s">
        <v>3397</v>
      </c>
      <c r="C74" s="329" t="s">
        <v>2134</v>
      </c>
      <c r="D74" s="389"/>
      <c r="E74" s="330">
        <v>0</v>
      </c>
      <c r="F74" s="195"/>
      <c r="G74" s="197"/>
    </row>
    <row r="75" spans="2:7" s="56" customFormat="1" ht="18" customHeight="1" x14ac:dyDescent="0.35">
      <c r="B75" s="329" t="s">
        <v>3398</v>
      </c>
      <c r="C75" s="329" t="s">
        <v>2134</v>
      </c>
      <c r="D75" s="389"/>
      <c r="E75" s="330">
        <v>0</v>
      </c>
      <c r="F75" s="195"/>
      <c r="G75" s="197"/>
    </row>
    <row r="76" spans="2:7" s="56" customFormat="1" ht="18" customHeight="1" x14ac:dyDescent="0.35">
      <c r="B76" s="329" t="s">
        <v>2615</v>
      </c>
      <c r="C76" s="329" t="s">
        <v>2134</v>
      </c>
      <c r="D76" s="389"/>
      <c r="E76" s="330">
        <v>0</v>
      </c>
      <c r="F76" s="195"/>
      <c r="G76" s="197"/>
    </row>
    <row r="77" spans="2:7" s="56" customFormat="1" ht="18" customHeight="1" x14ac:dyDescent="0.35">
      <c r="B77" s="329" t="s">
        <v>3399</v>
      </c>
      <c r="C77" s="329" t="s">
        <v>2134</v>
      </c>
      <c r="D77" s="389"/>
      <c r="E77" s="330">
        <v>0</v>
      </c>
      <c r="F77" s="195"/>
      <c r="G77" s="197"/>
    </row>
    <row r="78" spans="2:7" s="56" customFormat="1" ht="18" customHeight="1" x14ac:dyDescent="0.35">
      <c r="B78" s="329" t="s">
        <v>2619</v>
      </c>
      <c r="C78" s="329" t="s">
        <v>2134</v>
      </c>
      <c r="D78" s="389"/>
      <c r="E78" s="330">
        <v>0</v>
      </c>
      <c r="F78" s="195"/>
      <c r="G78" s="197"/>
    </row>
    <row r="79" spans="2:7" s="56" customFormat="1" ht="18" customHeight="1" x14ac:dyDescent="0.35">
      <c r="B79" s="329" t="s">
        <v>2620</v>
      </c>
      <c r="C79" s="329" t="s">
        <v>2131</v>
      </c>
      <c r="D79" s="389"/>
      <c r="E79" s="330">
        <v>32384099.960000005</v>
      </c>
      <c r="F79" s="195"/>
      <c r="G79" s="197"/>
    </row>
    <row r="80" spans="2:7" s="56" customFormat="1" ht="18" customHeight="1" x14ac:dyDescent="0.35">
      <c r="B80" s="329" t="s">
        <v>2622</v>
      </c>
      <c r="C80" s="329" t="s">
        <v>2131</v>
      </c>
      <c r="D80" s="389"/>
      <c r="E80" s="330">
        <v>20242501.369999994</v>
      </c>
      <c r="F80" s="195"/>
      <c r="G80" s="197"/>
    </row>
    <row r="81" spans="2:9" s="56" customFormat="1" ht="18" customHeight="1" x14ac:dyDescent="0.35">
      <c r="B81" s="329" t="s">
        <v>2623</v>
      </c>
      <c r="C81" s="329" t="s">
        <v>2131</v>
      </c>
      <c r="D81" s="389"/>
      <c r="E81" s="330">
        <v>131783</v>
      </c>
      <c r="F81" s="195"/>
      <c r="G81" s="197"/>
    </row>
    <row r="82" spans="2:9" s="56" customFormat="1" ht="18" customHeight="1" x14ac:dyDescent="0.35">
      <c r="B82" s="329" t="s">
        <v>2621</v>
      </c>
      <c r="C82" s="329" t="s">
        <v>2131</v>
      </c>
      <c r="D82" s="389"/>
      <c r="E82" s="330">
        <v>6950.95</v>
      </c>
      <c r="F82" s="195"/>
      <c r="G82" s="197"/>
    </row>
    <row r="83" spans="2:9" s="56" customFormat="1" ht="18" customHeight="1" x14ac:dyDescent="0.35">
      <c r="B83" s="329" t="s">
        <v>2624</v>
      </c>
      <c r="C83" s="329" t="s">
        <v>2131</v>
      </c>
      <c r="D83" s="389"/>
      <c r="E83" s="330">
        <v>0</v>
      </c>
      <c r="F83" s="195"/>
      <c r="G83" s="197"/>
    </row>
    <row r="84" spans="2:9" s="56" customFormat="1" ht="18" customHeight="1" x14ac:dyDescent="0.35">
      <c r="B84" s="329" t="s">
        <v>2625</v>
      </c>
      <c r="C84" s="329" t="s">
        <v>2135</v>
      </c>
      <c r="D84" s="389"/>
      <c r="E84" s="330">
        <v>253708446.96999997</v>
      </c>
      <c r="F84" s="195"/>
      <c r="G84" s="197"/>
    </row>
    <row r="85" spans="2:9" s="56" customFormat="1" ht="18" customHeight="1" x14ac:dyDescent="0.35">
      <c r="B85" s="329" t="s">
        <v>2630</v>
      </c>
      <c r="C85" s="329" t="s">
        <v>2135</v>
      </c>
      <c r="D85" s="389"/>
      <c r="E85" s="330">
        <v>19482605</v>
      </c>
      <c r="F85" s="195"/>
      <c r="G85" s="197"/>
    </row>
    <row r="86" spans="2:9" s="56" customFormat="1" ht="18" customHeight="1" x14ac:dyDescent="0.35">
      <c r="B86" s="329" t="s">
        <v>2629</v>
      </c>
      <c r="C86" s="329" t="s">
        <v>2135</v>
      </c>
      <c r="D86" s="389"/>
      <c r="E86" s="330">
        <v>5436743</v>
      </c>
      <c r="F86" s="195"/>
      <c r="G86" s="197"/>
    </row>
    <row r="87" spans="2:9" s="56" customFormat="1" ht="18" customHeight="1" x14ac:dyDescent="0.35">
      <c r="B87" s="329" t="s">
        <v>2627</v>
      </c>
      <c r="C87" s="329" t="s">
        <v>2135</v>
      </c>
      <c r="D87" s="389"/>
      <c r="E87" s="330">
        <v>3721148.6799999997</v>
      </c>
      <c r="F87" s="195"/>
      <c r="G87" s="197"/>
    </row>
    <row r="88" spans="2:9" s="56" customFormat="1" ht="18" customHeight="1" x14ac:dyDescent="0.35">
      <c r="B88" s="329" t="s">
        <v>2626</v>
      </c>
      <c r="C88" s="329" t="s">
        <v>2135</v>
      </c>
      <c r="D88" s="389"/>
      <c r="E88" s="330">
        <v>2286355.83</v>
      </c>
      <c r="F88" s="195"/>
      <c r="G88" s="197"/>
    </row>
    <row r="89" spans="2:9" s="56" customFormat="1" ht="18" customHeight="1" x14ac:dyDescent="0.35">
      <c r="B89" s="329" t="s">
        <v>2628</v>
      </c>
      <c r="C89" s="329" t="s">
        <v>2135</v>
      </c>
      <c r="D89" s="389"/>
      <c r="E89" s="330">
        <v>1624800</v>
      </c>
      <c r="F89" s="195"/>
      <c r="G89" s="197"/>
    </row>
    <row r="90" spans="2:9" s="56" customFormat="1" ht="18" customHeight="1" x14ac:dyDescent="0.4">
      <c r="B90" s="329"/>
      <c r="C90" s="329"/>
      <c r="D90" s="12"/>
      <c r="E90" s="390">
        <f>SUM(E21:E89)</f>
        <v>4128920076.2999978</v>
      </c>
      <c r="F90" s="195"/>
      <c r="G90" s="197"/>
    </row>
    <row r="91" spans="2:9" s="56" customFormat="1" ht="18" customHeight="1" x14ac:dyDescent="0.35">
      <c r="B91" s="329"/>
      <c r="C91" s="329"/>
      <c r="D91" s="12"/>
      <c r="E91" s="330"/>
      <c r="F91" s="195"/>
      <c r="G91" s="197"/>
    </row>
    <row r="92" spans="2:9" s="56" customFormat="1" ht="15" x14ac:dyDescent="0.45"/>
    <row r="93" spans="2:9" s="56" customFormat="1" ht="15" x14ac:dyDescent="0.45">
      <c r="E93" s="195"/>
    </row>
    <row r="94" spans="2:9" s="56" customFormat="1" ht="15" x14ac:dyDescent="0.45"/>
    <row r="95" spans="2:9" s="56" customFormat="1" ht="15" x14ac:dyDescent="0.45"/>
    <row r="96" spans="2:9" s="56" customFormat="1" ht="17.649999999999999" thickBot="1" x14ac:dyDescent="0.5">
      <c r="B96" s="255" t="s">
        <v>2347</v>
      </c>
      <c r="C96" s="232"/>
      <c r="D96" s="232"/>
      <c r="E96" s="232"/>
      <c r="F96" s="232"/>
      <c r="G96" s="256"/>
      <c r="H96" s="256"/>
      <c r="I96" s="256"/>
    </row>
    <row r="97" spans="2:9" s="56" customFormat="1" ht="15.4" thickBot="1" x14ac:dyDescent="0.5">
      <c r="B97" s="259" t="s">
        <v>2343</v>
      </c>
      <c r="C97" s="259"/>
      <c r="D97" s="259"/>
      <c r="E97" s="33"/>
      <c r="F97" s="33"/>
      <c r="G97" s="257"/>
      <c r="H97" s="257"/>
      <c r="I97" s="257"/>
    </row>
    <row r="98" spans="2:9" s="56" customFormat="1" ht="30" x14ac:dyDescent="0.45">
      <c r="B98" s="260" t="s">
        <v>2344</v>
      </c>
      <c r="C98" s="261" t="s">
        <v>2345</v>
      </c>
      <c r="D98" s="262" t="s">
        <v>2346</v>
      </c>
      <c r="E98" s="33"/>
      <c r="F98" s="33"/>
      <c r="G98" s="257"/>
      <c r="H98" s="257"/>
      <c r="I98" s="257"/>
    </row>
    <row r="99" spans="2:9" s="56" customFormat="1" ht="17.25" x14ac:dyDescent="0.45">
      <c r="B99" s="258"/>
      <c r="C99" s="33"/>
      <c r="D99" s="33"/>
      <c r="E99" s="33"/>
      <c r="F99" s="33"/>
      <c r="G99" s="257"/>
      <c r="H99" s="257"/>
      <c r="I99" s="257"/>
    </row>
    <row r="100" spans="2:9" s="56" customFormat="1" ht="60" x14ac:dyDescent="0.45">
      <c r="B100" s="196" t="s">
        <v>2082</v>
      </c>
      <c r="C100" s="196" t="s">
        <v>2547</v>
      </c>
      <c r="D100" s="12" t="s">
        <v>2348</v>
      </c>
      <c r="E100" s="12" t="s">
        <v>1465</v>
      </c>
      <c r="F100" s="12" t="s">
        <v>2349</v>
      </c>
      <c r="G100" s="36" t="s">
        <v>2350</v>
      </c>
      <c r="H100" s="36" t="s">
        <v>2141</v>
      </c>
      <c r="I100" s="36" t="s">
        <v>2351</v>
      </c>
    </row>
    <row r="101" spans="2:9" s="56" customFormat="1" ht="15" x14ac:dyDescent="0.35">
      <c r="B101" s="395" t="s">
        <v>2625</v>
      </c>
      <c r="C101" s="395" t="s">
        <v>2135</v>
      </c>
      <c r="D101" s="395" t="s">
        <v>2631</v>
      </c>
      <c r="E101" s="391" t="s">
        <v>2105</v>
      </c>
      <c r="F101" s="396"/>
      <c r="G101" s="392"/>
      <c r="H101" s="392"/>
      <c r="I101" s="397">
        <v>41328740.149999999</v>
      </c>
    </row>
    <row r="102" spans="2:9" s="56" customFormat="1" ht="15" x14ac:dyDescent="0.35">
      <c r="B102" s="329" t="s">
        <v>2632</v>
      </c>
      <c r="C102" s="329" t="s">
        <v>2135</v>
      </c>
      <c r="D102" s="329" t="s">
        <v>2633</v>
      </c>
      <c r="E102" s="393" t="s">
        <v>2105</v>
      </c>
      <c r="F102" s="398"/>
      <c r="G102" s="394"/>
      <c r="H102" s="394"/>
      <c r="I102" s="330">
        <v>18642223.780000001</v>
      </c>
    </row>
    <row r="103" spans="2:9" s="335" customFormat="1" ht="15" x14ac:dyDescent="0.35">
      <c r="B103" s="395" t="s">
        <v>2699</v>
      </c>
      <c r="C103" s="395" t="s">
        <v>2135</v>
      </c>
      <c r="D103" s="395" t="s">
        <v>2700</v>
      </c>
      <c r="E103" s="391" t="s">
        <v>2105</v>
      </c>
      <c r="F103" s="396"/>
      <c r="G103" s="392"/>
      <c r="H103" s="392"/>
      <c r="I103" s="397">
        <v>3968176.87</v>
      </c>
    </row>
    <row r="104" spans="2:9" s="335" customFormat="1" ht="15" x14ac:dyDescent="0.35">
      <c r="B104" s="329" t="s">
        <v>2627</v>
      </c>
      <c r="C104" s="329" t="s">
        <v>2135</v>
      </c>
      <c r="D104" s="329" t="s">
        <v>2636</v>
      </c>
      <c r="E104" s="393" t="s">
        <v>2105</v>
      </c>
      <c r="F104" s="398"/>
      <c r="G104" s="394"/>
      <c r="H104" s="394"/>
      <c r="I104" s="330">
        <v>368072.51</v>
      </c>
    </row>
    <row r="105" spans="2:9" s="335" customFormat="1" ht="15" x14ac:dyDescent="0.35">
      <c r="B105" s="395" t="s">
        <v>2637</v>
      </c>
      <c r="C105" s="395" t="s">
        <v>2135</v>
      </c>
      <c r="D105" s="395" t="s">
        <v>2638</v>
      </c>
      <c r="E105" s="391" t="s">
        <v>2105</v>
      </c>
      <c r="F105" s="396"/>
      <c r="G105" s="392"/>
      <c r="H105" s="392"/>
      <c r="I105" s="397">
        <v>253253.84</v>
      </c>
    </row>
    <row r="106" spans="2:9" s="335" customFormat="1" ht="15" x14ac:dyDescent="0.35">
      <c r="B106" s="329" t="s">
        <v>2639</v>
      </c>
      <c r="C106" s="329" t="s">
        <v>2135</v>
      </c>
      <c r="D106" s="329" t="s">
        <v>2640</v>
      </c>
      <c r="E106" s="393" t="s">
        <v>2105</v>
      </c>
      <c r="F106" s="398"/>
      <c r="G106" s="394"/>
      <c r="H106" s="394"/>
      <c r="I106" s="330">
        <v>224141.80000000002</v>
      </c>
    </row>
    <row r="107" spans="2:9" s="335" customFormat="1" ht="15" x14ac:dyDescent="0.35">
      <c r="B107" s="395" t="s">
        <v>2630</v>
      </c>
      <c r="C107" s="395" t="s">
        <v>2135</v>
      </c>
      <c r="D107" s="395" t="s">
        <v>2634</v>
      </c>
      <c r="E107" s="391" t="s">
        <v>2105</v>
      </c>
      <c r="F107" s="396"/>
      <c r="G107" s="392"/>
      <c r="H107" s="392"/>
      <c r="I107" s="397">
        <v>44006.03</v>
      </c>
    </row>
    <row r="108" spans="2:9" s="335" customFormat="1" ht="15" x14ac:dyDescent="0.35">
      <c r="B108" s="329" t="s">
        <v>2641</v>
      </c>
      <c r="C108" s="329" t="s">
        <v>2135</v>
      </c>
      <c r="D108" s="329" t="s">
        <v>2642</v>
      </c>
      <c r="E108" s="393" t="s">
        <v>2105</v>
      </c>
      <c r="F108" s="398"/>
      <c r="G108" s="394"/>
      <c r="H108" s="394"/>
      <c r="I108" s="330">
        <v>0</v>
      </c>
    </row>
    <row r="109" spans="2:9" s="335" customFormat="1" ht="15" x14ac:dyDescent="0.35">
      <c r="B109" s="395" t="s">
        <v>2626</v>
      </c>
      <c r="C109" s="395" t="s">
        <v>2135</v>
      </c>
      <c r="D109" s="395" t="s">
        <v>2643</v>
      </c>
      <c r="E109" s="391" t="s">
        <v>1496</v>
      </c>
      <c r="F109" s="396"/>
      <c r="G109" s="392"/>
      <c r="H109" s="392"/>
      <c r="I109" s="397">
        <v>354866.45</v>
      </c>
    </row>
    <row r="110" spans="2:9" s="335" customFormat="1" ht="15" x14ac:dyDescent="0.35">
      <c r="B110" s="329" t="s">
        <v>2644</v>
      </c>
      <c r="C110" s="329" t="s">
        <v>2645</v>
      </c>
      <c r="D110" s="329" t="s">
        <v>2646</v>
      </c>
      <c r="E110" s="393" t="s">
        <v>2105</v>
      </c>
      <c r="F110" s="398"/>
      <c r="G110" s="394"/>
      <c r="H110" s="394"/>
      <c r="I110" s="330">
        <v>700622546.57999992</v>
      </c>
    </row>
    <row r="111" spans="2:9" s="335" customFormat="1" ht="15" x14ac:dyDescent="0.35">
      <c r="B111" s="395" t="s">
        <v>2647</v>
      </c>
      <c r="C111" s="395" t="s">
        <v>2645</v>
      </c>
      <c r="D111" s="395" t="s">
        <v>2648</v>
      </c>
      <c r="E111" s="391" t="s">
        <v>2105</v>
      </c>
      <c r="F111" s="396"/>
      <c r="G111" s="392"/>
      <c r="H111" s="392"/>
      <c r="I111" s="397">
        <v>508309751.92000002</v>
      </c>
    </row>
    <row r="112" spans="2:9" s="335" customFormat="1" ht="15" x14ac:dyDescent="0.35">
      <c r="B112" s="329" t="s">
        <v>2649</v>
      </c>
      <c r="C112" s="329" t="s">
        <v>2645</v>
      </c>
      <c r="D112" s="329" t="s">
        <v>2650</v>
      </c>
      <c r="E112" s="393" t="s">
        <v>2105</v>
      </c>
      <c r="F112" s="398"/>
      <c r="G112" s="394"/>
      <c r="H112" s="394"/>
      <c r="I112" s="330">
        <v>218713561.41000003</v>
      </c>
    </row>
    <row r="113" spans="2:9" s="335" customFormat="1" ht="15" x14ac:dyDescent="0.35">
      <c r="B113" s="395" t="s">
        <v>2667</v>
      </c>
      <c r="C113" s="395" t="s">
        <v>2645</v>
      </c>
      <c r="D113" s="395" t="s">
        <v>2668</v>
      </c>
      <c r="E113" s="391" t="s">
        <v>2105</v>
      </c>
      <c r="F113" s="396"/>
      <c r="G113" s="392"/>
      <c r="H113" s="392"/>
      <c r="I113" s="397">
        <v>194795478.94999996</v>
      </c>
    </row>
    <row r="114" spans="2:9" s="335" customFormat="1" ht="15" x14ac:dyDescent="0.35">
      <c r="B114" s="329" t="s">
        <v>2655</v>
      </c>
      <c r="C114" s="329" t="s">
        <v>2645</v>
      </c>
      <c r="D114" s="329" t="s">
        <v>2656</v>
      </c>
      <c r="E114" s="393" t="s">
        <v>2105</v>
      </c>
      <c r="F114" s="398"/>
      <c r="G114" s="394"/>
      <c r="H114" s="394"/>
      <c r="I114" s="330">
        <v>193594536.37</v>
      </c>
    </row>
    <row r="115" spans="2:9" s="335" customFormat="1" ht="15" x14ac:dyDescent="0.35">
      <c r="B115" s="395" t="s">
        <v>2653</v>
      </c>
      <c r="C115" s="395" t="s">
        <v>2645</v>
      </c>
      <c r="D115" s="395" t="s">
        <v>2654</v>
      </c>
      <c r="E115" s="391" t="s">
        <v>2105</v>
      </c>
      <c r="F115" s="396"/>
      <c r="G115" s="392"/>
      <c r="H115" s="392"/>
      <c r="I115" s="397">
        <v>129854986.46000002</v>
      </c>
    </row>
    <row r="116" spans="2:9" s="335" customFormat="1" ht="15" x14ac:dyDescent="0.35">
      <c r="B116" s="329" t="s">
        <v>2681</v>
      </c>
      <c r="C116" s="329" t="s">
        <v>2645</v>
      </c>
      <c r="D116" s="329" t="s">
        <v>2682</v>
      </c>
      <c r="E116" s="393" t="s">
        <v>2105</v>
      </c>
      <c r="F116" s="398"/>
      <c r="G116" s="394"/>
      <c r="H116" s="394"/>
      <c r="I116" s="330">
        <v>99438969.579999998</v>
      </c>
    </row>
    <row r="117" spans="2:9" s="335" customFormat="1" ht="15" x14ac:dyDescent="0.35">
      <c r="B117" s="395" t="s">
        <v>2673</v>
      </c>
      <c r="C117" s="395" t="s">
        <v>2645</v>
      </c>
      <c r="D117" s="395" t="s">
        <v>2674</v>
      </c>
      <c r="E117" s="391" t="s">
        <v>2105</v>
      </c>
      <c r="F117" s="396"/>
      <c r="G117" s="392"/>
      <c r="H117" s="392"/>
      <c r="I117" s="397">
        <v>97003593.340000004</v>
      </c>
    </row>
    <row r="118" spans="2:9" s="335" customFormat="1" ht="15" x14ac:dyDescent="0.35">
      <c r="B118" s="329" t="s">
        <v>2659</v>
      </c>
      <c r="C118" s="329" t="s">
        <v>2645</v>
      </c>
      <c r="D118" s="329" t="s">
        <v>2660</v>
      </c>
      <c r="E118" s="393" t="s">
        <v>2105</v>
      </c>
      <c r="F118" s="398"/>
      <c r="G118" s="394"/>
      <c r="H118" s="394"/>
      <c r="I118" s="330">
        <v>87491880.410000026</v>
      </c>
    </row>
    <row r="119" spans="2:9" s="335" customFormat="1" ht="15" x14ac:dyDescent="0.35">
      <c r="B119" s="395" t="s">
        <v>2661</v>
      </c>
      <c r="C119" s="395" t="s">
        <v>2645</v>
      </c>
      <c r="D119" s="395" t="s">
        <v>2662</v>
      </c>
      <c r="E119" s="391" t="s">
        <v>2105</v>
      </c>
      <c r="F119" s="396"/>
      <c r="G119" s="392"/>
      <c r="H119" s="392"/>
      <c r="I119" s="397">
        <v>67507678.090000033</v>
      </c>
    </row>
    <row r="120" spans="2:9" s="335" customFormat="1" ht="15" x14ac:dyDescent="0.35">
      <c r="B120" s="329" t="s">
        <v>2671</v>
      </c>
      <c r="C120" s="329" t="s">
        <v>2645</v>
      </c>
      <c r="D120" s="329" t="s">
        <v>2672</v>
      </c>
      <c r="E120" s="393" t="s">
        <v>2105</v>
      </c>
      <c r="F120" s="398"/>
      <c r="G120" s="394"/>
      <c r="H120" s="394"/>
      <c r="I120" s="330">
        <v>59725230.380000003</v>
      </c>
    </row>
    <row r="121" spans="2:9" s="335" customFormat="1" ht="15" x14ac:dyDescent="0.35">
      <c r="B121" s="395" t="s">
        <v>2750</v>
      </c>
      <c r="C121" s="395" t="s">
        <v>2645</v>
      </c>
      <c r="D121" s="395" t="s">
        <v>2751</v>
      </c>
      <c r="E121" s="391" t="s">
        <v>2105</v>
      </c>
      <c r="F121" s="396"/>
      <c r="G121" s="392"/>
      <c r="H121" s="392"/>
      <c r="I121" s="397">
        <v>59008951.359999999</v>
      </c>
    </row>
    <row r="122" spans="2:9" s="335" customFormat="1" ht="15" x14ac:dyDescent="0.35">
      <c r="B122" s="329" t="s">
        <v>2665</v>
      </c>
      <c r="C122" s="329" t="s">
        <v>2645</v>
      </c>
      <c r="D122" s="329" t="s">
        <v>2666</v>
      </c>
      <c r="E122" s="393" t="s">
        <v>2105</v>
      </c>
      <c r="F122" s="398"/>
      <c r="G122" s="394"/>
      <c r="H122" s="394"/>
      <c r="I122" s="330">
        <v>50798783.079999998</v>
      </c>
    </row>
    <row r="123" spans="2:9" s="335" customFormat="1" ht="15" x14ac:dyDescent="0.35">
      <c r="B123" s="395" t="s">
        <v>2677</v>
      </c>
      <c r="C123" s="395" t="s">
        <v>2645</v>
      </c>
      <c r="D123" s="395" t="s">
        <v>2678</v>
      </c>
      <c r="E123" s="391" t="s">
        <v>2105</v>
      </c>
      <c r="F123" s="396"/>
      <c r="G123" s="392"/>
      <c r="H123" s="392"/>
      <c r="I123" s="397">
        <v>48260133.450000003</v>
      </c>
    </row>
    <row r="124" spans="2:9" s="335" customFormat="1" ht="15" x14ac:dyDescent="0.35">
      <c r="B124" s="329" t="s">
        <v>2687</v>
      </c>
      <c r="C124" s="329" t="s">
        <v>2645</v>
      </c>
      <c r="D124" s="329" t="s">
        <v>2688</v>
      </c>
      <c r="E124" s="393" t="s">
        <v>2105</v>
      </c>
      <c r="F124" s="398"/>
      <c r="G124" s="394"/>
      <c r="H124" s="394"/>
      <c r="I124" s="330">
        <v>39372117.100000001</v>
      </c>
    </row>
    <row r="125" spans="2:9" s="335" customFormat="1" ht="15" x14ac:dyDescent="0.35">
      <c r="B125" s="395" t="s">
        <v>2657</v>
      </c>
      <c r="C125" s="395" t="s">
        <v>2645</v>
      </c>
      <c r="D125" s="395" t="s">
        <v>2658</v>
      </c>
      <c r="E125" s="391" t="s">
        <v>2105</v>
      </c>
      <c r="F125" s="396"/>
      <c r="G125" s="392"/>
      <c r="H125" s="392"/>
      <c r="I125" s="397">
        <v>31288261.780000001</v>
      </c>
    </row>
    <row r="126" spans="2:9" s="335" customFormat="1" ht="15" x14ac:dyDescent="0.35">
      <c r="B126" s="329" t="s">
        <v>2663</v>
      </c>
      <c r="C126" s="329" t="s">
        <v>2645</v>
      </c>
      <c r="D126" s="329" t="s">
        <v>2664</v>
      </c>
      <c r="E126" s="393" t="s">
        <v>2105</v>
      </c>
      <c r="F126" s="398"/>
      <c r="G126" s="394"/>
      <c r="H126" s="394"/>
      <c r="I126" s="330">
        <v>30817193.179999996</v>
      </c>
    </row>
    <row r="127" spans="2:9" s="335" customFormat="1" ht="15" x14ac:dyDescent="0.35">
      <c r="B127" s="395" t="s">
        <v>2725</v>
      </c>
      <c r="C127" s="395" t="s">
        <v>2645</v>
      </c>
      <c r="D127" s="395" t="s">
        <v>2726</v>
      </c>
      <c r="E127" s="391" t="s">
        <v>2105</v>
      </c>
      <c r="F127" s="396"/>
      <c r="G127" s="392"/>
      <c r="H127" s="392"/>
      <c r="I127" s="397">
        <v>27850340.809999995</v>
      </c>
    </row>
    <row r="128" spans="2:9" s="335" customFormat="1" ht="15" x14ac:dyDescent="0.35">
      <c r="B128" s="329" t="s">
        <v>2679</v>
      </c>
      <c r="C128" s="329" t="s">
        <v>2645</v>
      </c>
      <c r="D128" s="329" t="s">
        <v>2680</v>
      </c>
      <c r="E128" s="393" t="s">
        <v>2105</v>
      </c>
      <c r="F128" s="398"/>
      <c r="G128" s="394"/>
      <c r="H128" s="394"/>
      <c r="I128" s="330">
        <v>27407435.73</v>
      </c>
    </row>
    <row r="129" spans="2:9" s="335" customFormat="1" ht="15" x14ac:dyDescent="0.35">
      <c r="B129" s="395" t="s">
        <v>2711</v>
      </c>
      <c r="C129" s="395" t="s">
        <v>2645</v>
      </c>
      <c r="D129" s="395" t="s">
        <v>2712</v>
      </c>
      <c r="E129" s="391" t="s">
        <v>2105</v>
      </c>
      <c r="F129" s="396"/>
      <c r="G129" s="392"/>
      <c r="H129" s="392"/>
      <c r="I129" s="397">
        <v>26277906.120000001</v>
      </c>
    </row>
    <row r="130" spans="2:9" s="335" customFormat="1" ht="15" x14ac:dyDescent="0.35">
      <c r="B130" s="329" t="s">
        <v>2703</v>
      </c>
      <c r="C130" s="329" t="s">
        <v>2645</v>
      </c>
      <c r="D130" s="329" t="s">
        <v>2704</v>
      </c>
      <c r="E130" s="393" t="s">
        <v>2105</v>
      </c>
      <c r="F130" s="398"/>
      <c r="G130" s="394"/>
      <c r="H130" s="394"/>
      <c r="I130" s="330">
        <v>25349714.969999995</v>
      </c>
    </row>
    <row r="131" spans="2:9" s="335" customFormat="1" ht="15" x14ac:dyDescent="0.35">
      <c r="B131" s="395" t="s">
        <v>2685</v>
      </c>
      <c r="C131" s="395" t="s">
        <v>2645</v>
      </c>
      <c r="D131" s="395" t="s">
        <v>2686</v>
      </c>
      <c r="E131" s="391" t="s">
        <v>2105</v>
      </c>
      <c r="F131" s="396"/>
      <c r="G131" s="392"/>
      <c r="H131" s="392"/>
      <c r="I131" s="397">
        <v>24822566.130000003</v>
      </c>
    </row>
    <row r="132" spans="2:9" s="335" customFormat="1" ht="15" x14ac:dyDescent="0.35">
      <c r="B132" s="329" t="s">
        <v>2695</v>
      </c>
      <c r="C132" s="329" t="s">
        <v>2645</v>
      </c>
      <c r="D132" s="329" t="s">
        <v>2696</v>
      </c>
      <c r="E132" s="393" t="s">
        <v>2105</v>
      </c>
      <c r="F132" s="398"/>
      <c r="G132" s="394"/>
      <c r="H132" s="394"/>
      <c r="I132" s="330">
        <v>23545920.999999996</v>
      </c>
    </row>
    <row r="133" spans="2:9" s="335" customFormat="1" ht="15" x14ac:dyDescent="0.35">
      <c r="B133" s="395" t="s">
        <v>2697</v>
      </c>
      <c r="C133" s="395" t="s">
        <v>2645</v>
      </c>
      <c r="D133" s="395" t="s">
        <v>2698</v>
      </c>
      <c r="E133" s="391" t="s">
        <v>2105</v>
      </c>
      <c r="F133" s="396"/>
      <c r="G133" s="392"/>
      <c r="H133" s="392"/>
      <c r="I133" s="397">
        <v>23019827.749999996</v>
      </c>
    </row>
    <row r="134" spans="2:9" s="335" customFormat="1" ht="15" x14ac:dyDescent="0.35">
      <c r="B134" s="329" t="s">
        <v>2701</v>
      </c>
      <c r="C134" s="329" t="s">
        <v>2645</v>
      </c>
      <c r="D134" s="329" t="s">
        <v>2702</v>
      </c>
      <c r="E134" s="393" t="s">
        <v>2105</v>
      </c>
      <c r="F134" s="398"/>
      <c r="G134" s="394"/>
      <c r="H134" s="394"/>
      <c r="I134" s="330">
        <v>22360570.859999999</v>
      </c>
    </row>
    <row r="135" spans="2:9" s="335" customFormat="1" ht="15" x14ac:dyDescent="0.35">
      <c r="B135" s="395" t="s">
        <v>2675</v>
      </c>
      <c r="C135" s="395" t="s">
        <v>2645</v>
      </c>
      <c r="D135" s="395" t="s">
        <v>2676</v>
      </c>
      <c r="E135" s="391" t="s">
        <v>2105</v>
      </c>
      <c r="F135" s="396"/>
      <c r="G135" s="392"/>
      <c r="H135" s="392"/>
      <c r="I135" s="397">
        <v>19781918.829999998</v>
      </c>
    </row>
    <row r="136" spans="2:9" s="335" customFormat="1" ht="15" x14ac:dyDescent="0.35">
      <c r="B136" s="329" t="s">
        <v>2721</v>
      </c>
      <c r="C136" s="329" t="s">
        <v>2645</v>
      </c>
      <c r="D136" s="329" t="s">
        <v>2722</v>
      </c>
      <c r="E136" s="393" t="s">
        <v>2105</v>
      </c>
      <c r="F136" s="398"/>
      <c r="G136" s="394"/>
      <c r="H136" s="394"/>
      <c r="I136" s="330">
        <v>19539947.229999997</v>
      </c>
    </row>
    <row r="137" spans="2:9" s="335" customFormat="1" ht="15" x14ac:dyDescent="0.35">
      <c r="B137" s="395" t="s">
        <v>2748</v>
      </c>
      <c r="C137" s="395" t="s">
        <v>2645</v>
      </c>
      <c r="D137" s="395" t="s">
        <v>2749</v>
      </c>
      <c r="E137" s="391" t="s">
        <v>2105</v>
      </c>
      <c r="F137" s="396"/>
      <c r="G137" s="392"/>
      <c r="H137" s="392"/>
      <c r="I137" s="397">
        <v>15881789.800000001</v>
      </c>
    </row>
    <row r="138" spans="2:9" s="335" customFormat="1" ht="15" x14ac:dyDescent="0.35">
      <c r="B138" s="329" t="s">
        <v>2713</v>
      </c>
      <c r="C138" s="329" t="s">
        <v>2645</v>
      </c>
      <c r="D138" s="329" t="s">
        <v>2714</v>
      </c>
      <c r="E138" s="393" t="s">
        <v>2105</v>
      </c>
      <c r="F138" s="398"/>
      <c r="G138" s="394"/>
      <c r="H138" s="394"/>
      <c r="I138" s="330">
        <v>15461136.869999999</v>
      </c>
    </row>
    <row r="139" spans="2:9" s="335" customFormat="1" ht="15" x14ac:dyDescent="0.35">
      <c r="B139" s="395" t="s">
        <v>2691</v>
      </c>
      <c r="C139" s="395" t="s">
        <v>2645</v>
      </c>
      <c r="D139" s="395" t="s">
        <v>2692</v>
      </c>
      <c r="E139" s="391" t="s">
        <v>2105</v>
      </c>
      <c r="F139" s="396"/>
      <c r="G139" s="392"/>
      <c r="H139" s="392"/>
      <c r="I139" s="397">
        <v>12547513.569999998</v>
      </c>
    </row>
    <row r="140" spans="2:9" s="335" customFormat="1" ht="15" x14ac:dyDescent="0.35">
      <c r="B140" s="329" t="s">
        <v>2705</v>
      </c>
      <c r="C140" s="329" t="s">
        <v>2645</v>
      </c>
      <c r="D140" s="329" t="s">
        <v>2706</v>
      </c>
      <c r="E140" s="393" t="s">
        <v>2105</v>
      </c>
      <c r="F140" s="398"/>
      <c r="G140" s="394"/>
      <c r="H140" s="394"/>
      <c r="I140" s="330">
        <v>12468364.050000001</v>
      </c>
    </row>
    <row r="141" spans="2:9" s="335" customFormat="1" ht="15" x14ac:dyDescent="0.35">
      <c r="B141" s="395" t="s">
        <v>2715</v>
      </c>
      <c r="C141" s="395" t="s">
        <v>2645</v>
      </c>
      <c r="D141" s="395" t="s">
        <v>2716</v>
      </c>
      <c r="E141" s="391" t="s">
        <v>2105</v>
      </c>
      <c r="F141" s="396"/>
      <c r="G141" s="392"/>
      <c r="H141" s="392"/>
      <c r="I141" s="397">
        <v>11737464.049999997</v>
      </c>
    </row>
    <row r="142" spans="2:9" s="335" customFormat="1" ht="15" x14ac:dyDescent="0.35">
      <c r="B142" s="329" t="s">
        <v>2707</v>
      </c>
      <c r="C142" s="329" t="s">
        <v>2645</v>
      </c>
      <c r="D142" s="329" t="s">
        <v>2708</v>
      </c>
      <c r="E142" s="393" t="s">
        <v>2105</v>
      </c>
      <c r="F142" s="398"/>
      <c r="G142" s="394"/>
      <c r="H142" s="394"/>
      <c r="I142" s="330">
        <v>11344920.26</v>
      </c>
    </row>
    <row r="143" spans="2:9" s="335" customFormat="1" ht="15" x14ac:dyDescent="0.35">
      <c r="B143" s="395" t="s">
        <v>2779</v>
      </c>
      <c r="C143" s="395" t="s">
        <v>2645</v>
      </c>
      <c r="D143" s="395" t="s">
        <v>2780</v>
      </c>
      <c r="E143" s="391" t="s">
        <v>2105</v>
      </c>
      <c r="F143" s="396"/>
      <c r="G143" s="392"/>
      <c r="H143" s="392"/>
      <c r="I143" s="397">
        <v>8531457.6999999974</v>
      </c>
    </row>
    <row r="144" spans="2:9" s="335" customFormat="1" ht="15" x14ac:dyDescent="0.35">
      <c r="B144" s="329" t="s">
        <v>2689</v>
      </c>
      <c r="C144" s="329" t="s">
        <v>2645</v>
      </c>
      <c r="D144" s="329" t="s">
        <v>2690</v>
      </c>
      <c r="E144" s="393" t="s">
        <v>2105</v>
      </c>
      <c r="F144" s="398"/>
      <c r="G144" s="394"/>
      <c r="H144" s="394"/>
      <c r="I144" s="330">
        <v>7386893.3999999994</v>
      </c>
    </row>
    <row r="145" spans="2:9" s="335" customFormat="1" ht="15" x14ac:dyDescent="0.35">
      <c r="B145" s="395" t="s">
        <v>2727</v>
      </c>
      <c r="C145" s="395" t="s">
        <v>2645</v>
      </c>
      <c r="D145" s="395" t="s">
        <v>2728</v>
      </c>
      <c r="E145" s="391" t="s">
        <v>2105</v>
      </c>
      <c r="F145" s="396"/>
      <c r="G145" s="392"/>
      <c r="H145" s="392"/>
      <c r="I145" s="397">
        <v>6983632.4600000009</v>
      </c>
    </row>
    <row r="146" spans="2:9" s="335" customFormat="1" ht="15" x14ac:dyDescent="0.35">
      <c r="B146" s="329" t="s">
        <v>3333</v>
      </c>
      <c r="C146" s="329" t="s">
        <v>2645</v>
      </c>
      <c r="D146" s="329" t="s">
        <v>3400</v>
      </c>
      <c r="E146" s="393" t="s">
        <v>2105</v>
      </c>
      <c r="F146" s="398"/>
      <c r="G146" s="394"/>
      <c r="H146" s="394"/>
      <c r="I146" s="330">
        <v>5016000</v>
      </c>
    </row>
    <row r="147" spans="2:9" s="335" customFormat="1" ht="15" x14ac:dyDescent="0.35">
      <c r="B147" s="395" t="s">
        <v>2729</v>
      </c>
      <c r="C147" s="395" t="s">
        <v>2645</v>
      </c>
      <c r="D147" s="395" t="s">
        <v>2730</v>
      </c>
      <c r="E147" s="391" t="s">
        <v>2105</v>
      </c>
      <c r="F147" s="396"/>
      <c r="G147" s="392"/>
      <c r="H147" s="392"/>
      <c r="I147" s="397">
        <v>3386888.3</v>
      </c>
    </row>
    <row r="148" spans="2:9" s="335" customFormat="1" ht="15" x14ac:dyDescent="0.35">
      <c r="B148" s="329" t="s">
        <v>2693</v>
      </c>
      <c r="C148" s="329" t="s">
        <v>2645</v>
      </c>
      <c r="D148" s="329" t="s">
        <v>2694</v>
      </c>
      <c r="E148" s="393" t="s">
        <v>2105</v>
      </c>
      <c r="F148" s="398"/>
      <c r="G148" s="394"/>
      <c r="H148" s="394"/>
      <c r="I148" s="330">
        <v>3364017.3</v>
      </c>
    </row>
    <row r="149" spans="2:9" s="335" customFormat="1" ht="15" x14ac:dyDescent="0.35">
      <c r="B149" s="395" t="s">
        <v>2651</v>
      </c>
      <c r="C149" s="395" t="s">
        <v>2645</v>
      </c>
      <c r="D149" s="395" t="s">
        <v>2652</v>
      </c>
      <c r="E149" s="391" t="s">
        <v>2105</v>
      </c>
      <c r="F149" s="396"/>
      <c r="G149" s="392"/>
      <c r="H149" s="392"/>
      <c r="I149" s="397">
        <v>3356067.2299999995</v>
      </c>
    </row>
    <row r="150" spans="2:9" s="335" customFormat="1" ht="15" x14ac:dyDescent="0.35">
      <c r="B150" s="329" t="s">
        <v>2717</v>
      </c>
      <c r="C150" s="329" t="s">
        <v>2645</v>
      </c>
      <c r="D150" s="329" t="s">
        <v>2718</v>
      </c>
      <c r="E150" s="393" t="s">
        <v>2105</v>
      </c>
      <c r="F150" s="398"/>
      <c r="G150" s="394"/>
      <c r="H150" s="394"/>
      <c r="I150" s="330">
        <v>3285979.1199999996</v>
      </c>
    </row>
    <row r="151" spans="2:9" s="335" customFormat="1" ht="15" x14ac:dyDescent="0.35">
      <c r="B151" s="395" t="s">
        <v>2739</v>
      </c>
      <c r="C151" s="395" t="s">
        <v>2645</v>
      </c>
      <c r="D151" s="395" t="s">
        <v>2740</v>
      </c>
      <c r="E151" s="391" t="s">
        <v>2105</v>
      </c>
      <c r="F151" s="396"/>
      <c r="G151" s="392"/>
      <c r="H151" s="392"/>
      <c r="I151" s="397">
        <v>3189560.3999999994</v>
      </c>
    </row>
    <row r="152" spans="2:9" s="335" customFormat="1" ht="15" x14ac:dyDescent="0.35">
      <c r="B152" s="329" t="s">
        <v>2734</v>
      </c>
      <c r="C152" s="329" t="s">
        <v>2645</v>
      </c>
      <c r="D152" s="329" t="s">
        <v>2735</v>
      </c>
      <c r="E152" s="393" t="s">
        <v>2105</v>
      </c>
      <c r="F152" s="398"/>
      <c r="G152" s="394"/>
      <c r="H152" s="394"/>
      <c r="I152" s="330">
        <v>3136187.3800000004</v>
      </c>
    </row>
    <row r="153" spans="2:9" s="335" customFormat="1" ht="15" x14ac:dyDescent="0.35">
      <c r="B153" s="395" t="s">
        <v>2731</v>
      </c>
      <c r="C153" s="395" t="s">
        <v>2645</v>
      </c>
      <c r="D153" s="395" t="s">
        <v>2732</v>
      </c>
      <c r="E153" s="391" t="s">
        <v>2105</v>
      </c>
      <c r="F153" s="396"/>
      <c r="G153" s="392"/>
      <c r="H153" s="392"/>
      <c r="I153" s="397">
        <v>2780362.9899999993</v>
      </c>
    </row>
    <row r="154" spans="2:9" s="335" customFormat="1" ht="15" x14ac:dyDescent="0.35">
      <c r="B154" s="329" t="s">
        <v>2742</v>
      </c>
      <c r="C154" s="329" t="s">
        <v>2645</v>
      </c>
      <c r="D154" s="329" t="s">
        <v>2743</v>
      </c>
      <c r="E154" s="393" t="s">
        <v>2105</v>
      </c>
      <c r="F154" s="398"/>
      <c r="G154" s="394"/>
      <c r="H154" s="394"/>
      <c r="I154" s="330">
        <v>2653212.1500000004</v>
      </c>
    </row>
    <row r="155" spans="2:9" s="335" customFormat="1" ht="15" x14ac:dyDescent="0.35">
      <c r="B155" s="395" t="s">
        <v>428</v>
      </c>
      <c r="C155" s="395" t="s">
        <v>2645</v>
      </c>
      <c r="D155" s="395" t="s">
        <v>2738</v>
      </c>
      <c r="E155" s="391" t="s">
        <v>2105</v>
      </c>
      <c r="F155" s="396"/>
      <c r="G155" s="392"/>
      <c r="H155" s="392"/>
      <c r="I155" s="397">
        <v>2645209.39</v>
      </c>
    </row>
    <row r="156" spans="2:9" s="335" customFormat="1" ht="15" x14ac:dyDescent="0.35">
      <c r="B156" s="329" t="s">
        <v>2758</v>
      </c>
      <c r="C156" s="329" t="s">
        <v>2645</v>
      </c>
      <c r="D156" s="329" t="s">
        <v>2759</v>
      </c>
      <c r="E156" s="393" t="s">
        <v>2105</v>
      </c>
      <c r="F156" s="398"/>
      <c r="G156" s="394"/>
      <c r="H156" s="394"/>
      <c r="I156" s="330">
        <v>2410110.4500000002</v>
      </c>
    </row>
    <row r="157" spans="2:9" s="335" customFormat="1" ht="15" x14ac:dyDescent="0.35">
      <c r="B157" s="395" t="s">
        <v>2795</v>
      </c>
      <c r="C157" s="395" t="s">
        <v>2645</v>
      </c>
      <c r="D157" s="395" t="s">
        <v>2796</v>
      </c>
      <c r="E157" s="391" t="s">
        <v>2105</v>
      </c>
      <c r="F157" s="396"/>
      <c r="G157" s="392"/>
      <c r="H157" s="392"/>
      <c r="I157" s="397">
        <v>2351548.83</v>
      </c>
    </row>
    <row r="158" spans="2:9" s="335" customFormat="1" ht="15" x14ac:dyDescent="0.35">
      <c r="B158" s="329" t="s">
        <v>2723</v>
      </c>
      <c r="C158" s="329" t="s">
        <v>2645</v>
      </c>
      <c r="D158" s="329" t="s">
        <v>2724</v>
      </c>
      <c r="E158" s="393" t="s">
        <v>2105</v>
      </c>
      <c r="F158" s="398"/>
      <c r="G158" s="394"/>
      <c r="H158" s="394"/>
      <c r="I158" s="330">
        <v>2296423.7099999995</v>
      </c>
    </row>
    <row r="159" spans="2:9" s="335" customFormat="1" ht="15" x14ac:dyDescent="0.35">
      <c r="B159" s="395" t="s">
        <v>2011</v>
      </c>
      <c r="C159" s="395" t="s">
        <v>2645</v>
      </c>
      <c r="D159" s="395" t="s">
        <v>2733</v>
      </c>
      <c r="E159" s="391" t="s">
        <v>2105</v>
      </c>
      <c r="F159" s="396"/>
      <c r="G159" s="392"/>
      <c r="H159" s="392"/>
      <c r="I159" s="397">
        <v>1870046.33</v>
      </c>
    </row>
    <row r="160" spans="2:9" s="335" customFormat="1" ht="15" x14ac:dyDescent="0.35">
      <c r="B160" s="329" t="s">
        <v>2789</v>
      </c>
      <c r="C160" s="329" t="s">
        <v>2645</v>
      </c>
      <c r="D160" s="329" t="s">
        <v>2790</v>
      </c>
      <c r="E160" s="393" t="s">
        <v>2105</v>
      </c>
      <c r="F160" s="398"/>
      <c r="G160" s="394"/>
      <c r="H160" s="394"/>
      <c r="I160" s="330">
        <v>1764407.57</v>
      </c>
    </row>
    <row r="161" spans="2:9" s="335" customFormat="1" ht="15" x14ac:dyDescent="0.35">
      <c r="B161" s="395" t="s">
        <v>2744</v>
      </c>
      <c r="C161" s="395" t="s">
        <v>2645</v>
      </c>
      <c r="D161" s="395" t="s">
        <v>2745</v>
      </c>
      <c r="E161" s="391" t="s">
        <v>2105</v>
      </c>
      <c r="F161" s="396"/>
      <c r="G161" s="392"/>
      <c r="H161" s="392"/>
      <c r="I161" s="397">
        <v>1583570.22</v>
      </c>
    </row>
    <row r="162" spans="2:9" s="335" customFormat="1" ht="15" x14ac:dyDescent="0.35">
      <c r="B162" s="329" t="s">
        <v>2767</v>
      </c>
      <c r="C162" s="329" t="s">
        <v>2645</v>
      </c>
      <c r="D162" s="329" t="s">
        <v>2768</v>
      </c>
      <c r="E162" s="393" t="s">
        <v>2105</v>
      </c>
      <c r="F162" s="398"/>
      <c r="G162" s="394"/>
      <c r="H162" s="394"/>
      <c r="I162" s="330">
        <v>1388078.75</v>
      </c>
    </row>
    <row r="163" spans="2:9" s="335" customFormat="1" ht="15" x14ac:dyDescent="0.35">
      <c r="B163" s="395" t="s">
        <v>2756</v>
      </c>
      <c r="C163" s="395" t="s">
        <v>2645</v>
      </c>
      <c r="D163" s="395" t="s">
        <v>2757</v>
      </c>
      <c r="E163" s="391" t="s">
        <v>2105</v>
      </c>
      <c r="F163" s="396"/>
      <c r="G163" s="392"/>
      <c r="H163" s="392"/>
      <c r="I163" s="397">
        <v>1341429.7699999998</v>
      </c>
    </row>
    <row r="164" spans="2:9" s="335" customFormat="1" ht="15" x14ac:dyDescent="0.35">
      <c r="B164" s="329" t="s">
        <v>2746</v>
      </c>
      <c r="C164" s="329" t="s">
        <v>2645</v>
      </c>
      <c r="D164" s="329" t="s">
        <v>2747</v>
      </c>
      <c r="E164" s="393" t="s">
        <v>2105</v>
      </c>
      <c r="F164" s="398"/>
      <c r="G164" s="394"/>
      <c r="H164" s="394"/>
      <c r="I164" s="330">
        <v>1219668.7200000002</v>
      </c>
    </row>
    <row r="165" spans="2:9" s="335" customFormat="1" ht="15" x14ac:dyDescent="0.35">
      <c r="B165" s="395" t="s">
        <v>2754</v>
      </c>
      <c r="C165" s="395" t="s">
        <v>2645</v>
      </c>
      <c r="D165" s="395" t="s">
        <v>2755</v>
      </c>
      <c r="E165" s="391" t="s">
        <v>2105</v>
      </c>
      <c r="F165" s="396"/>
      <c r="G165" s="392"/>
      <c r="H165" s="392"/>
      <c r="I165" s="397">
        <v>1059340.52</v>
      </c>
    </row>
    <row r="166" spans="2:9" s="335" customFormat="1" ht="15" x14ac:dyDescent="0.35">
      <c r="B166" s="329" t="s">
        <v>2761</v>
      </c>
      <c r="C166" s="329" t="s">
        <v>2645</v>
      </c>
      <c r="D166" s="329" t="s">
        <v>2762</v>
      </c>
      <c r="E166" s="393" t="s">
        <v>2105</v>
      </c>
      <c r="F166" s="398"/>
      <c r="G166" s="394"/>
      <c r="H166" s="394"/>
      <c r="I166" s="330">
        <v>1050297.94</v>
      </c>
    </row>
    <row r="167" spans="2:9" s="335" customFormat="1" ht="15" x14ac:dyDescent="0.35">
      <c r="B167" s="395" t="s">
        <v>2787</v>
      </c>
      <c r="C167" s="395" t="s">
        <v>2645</v>
      </c>
      <c r="D167" s="395" t="s">
        <v>2788</v>
      </c>
      <c r="E167" s="391" t="s">
        <v>2105</v>
      </c>
      <c r="F167" s="396"/>
      <c r="G167" s="392"/>
      <c r="H167" s="392"/>
      <c r="I167" s="397">
        <v>728319.19000000006</v>
      </c>
    </row>
    <row r="168" spans="2:9" s="335" customFormat="1" ht="15" x14ac:dyDescent="0.35">
      <c r="B168" s="329" t="s">
        <v>2765</v>
      </c>
      <c r="C168" s="329" t="s">
        <v>2645</v>
      </c>
      <c r="D168" s="329" t="s">
        <v>2766</v>
      </c>
      <c r="E168" s="393" t="s">
        <v>2105</v>
      </c>
      <c r="F168" s="398"/>
      <c r="G168" s="394"/>
      <c r="H168" s="394"/>
      <c r="I168" s="330">
        <v>679380.54999999993</v>
      </c>
    </row>
    <row r="169" spans="2:9" s="335" customFormat="1" ht="15" x14ac:dyDescent="0.35">
      <c r="B169" s="395" t="s">
        <v>2811</v>
      </c>
      <c r="C169" s="395" t="s">
        <v>2645</v>
      </c>
      <c r="D169" s="395" t="s">
        <v>2812</v>
      </c>
      <c r="E169" s="391" t="s">
        <v>2105</v>
      </c>
      <c r="F169" s="396"/>
      <c r="G169" s="392"/>
      <c r="H169" s="392"/>
      <c r="I169" s="397">
        <v>545421.04</v>
      </c>
    </row>
    <row r="170" spans="2:9" s="335" customFormat="1" ht="15" x14ac:dyDescent="0.35">
      <c r="B170" s="329" t="s">
        <v>2813</v>
      </c>
      <c r="C170" s="329" t="s">
        <v>2645</v>
      </c>
      <c r="D170" s="329" t="s">
        <v>2814</v>
      </c>
      <c r="E170" s="393" t="s">
        <v>2105</v>
      </c>
      <c r="F170" s="398"/>
      <c r="G170" s="394"/>
      <c r="H170" s="394"/>
      <c r="I170" s="330">
        <v>534112.17999999993</v>
      </c>
    </row>
    <row r="171" spans="2:9" s="335" customFormat="1" ht="15" x14ac:dyDescent="0.35">
      <c r="B171" s="395" t="s">
        <v>2803</v>
      </c>
      <c r="C171" s="395" t="s">
        <v>2645</v>
      </c>
      <c r="D171" s="395" t="s">
        <v>2804</v>
      </c>
      <c r="E171" s="391" t="s">
        <v>2105</v>
      </c>
      <c r="F171" s="396"/>
      <c r="G171" s="392"/>
      <c r="H171" s="392"/>
      <c r="I171" s="397">
        <v>529827.24</v>
      </c>
    </row>
    <row r="172" spans="2:9" s="335" customFormat="1" ht="15" x14ac:dyDescent="0.35">
      <c r="B172" s="329" t="s">
        <v>2628</v>
      </c>
      <c r="C172" s="329" t="s">
        <v>2645</v>
      </c>
      <c r="D172" s="329" t="s">
        <v>2635</v>
      </c>
      <c r="E172" s="393" t="s">
        <v>2105</v>
      </c>
      <c r="F172" s="398"/>
      <c r="G172" s="394"/>
      <c r="H172" s="394"/>
      <c r="I172" s="330">
        <v>310264.98000000004</v>
      </c>
    </row>
    <row r="173" spans="2:9" s="335" customFormat="1" ht="15" x14ac:dyDescent="0.35">
      <c r="B173" s="395" t="s">
        <v>2781</v>
      </c>
      <c r="C173" s="395" t="s">
        <v>2645</v>
      </c>
      <c r="D173" s="395" t="s">
        <v>2782</v>
      </c>
      <c r="E173" s="391" t="s">
        <v>2105</v>
      </c>
      <c r="F173" s="396"/>
      <c r="G173" s="392"/>
      <c r="H173" s="392"/>
      <c r="I173" s="397">
        <v>298714.99999999994</v>
      </c>
    </row>
    <row r="174" spans="2:9" s="335" customFormat="1" ht="15" x14ac:dyDescent="0.35">
      <c r="B174" s="329" t="s">
        <v>2769</v>
      </c>
      <c r="C174" s="329" t="s">
        <v>2645</v>
      </c>
      <c r="D174" s="329" t="s">
        <v>2770</v>
      </c>
      <c r="E174" s="393" t="s">
        <v>2105</v>
      </c>
      <c r="F174" s="398"/>
      <c r="G174" s="394"/>
      <c r="H174" s="394"/>
      <c r="I174" s="330">
        <v>293247.48</v>
      </c>
    </row>
    <row r="175" spans="2:9" s="335" customFormat="1" ht="15" x14ac:dyDescent="0.35">
      <c r="B175" s="395" t="s">
        <v>2771</v>
      </c>
      <c r="C175" s="395" t="s">
        <v>2645</v>
      </c>
      <c r="D175" s="395" t="s">
        <v>2772</v>
      </c>
      <c r="E175" s="391" t="s">
        <v>2105</v>
      </c>
      <c r="F175" s="396"/>
      <c r="G175" s="392"/>
      <c r="H175" s="392"/>
      <c r="I175" s="397">
        <v>278286.62999999995</v>
      </c>
    </row>
    <row r="176" spans="2:9" s="335" customFormat="1" ht="15" x14ac:dyDescent="0.35">
      <c r="B176" s="329" t="s">
        <v>2741</v>
      </c>
      <c r="C176" s="329" t="s">
        <v>2645</v>
      </c>
      <c r="D176" s="329" t="s">
        <v>2776</v>
      </c>
      <c r="E176" s="393" t="s">
        <v>2105</v>
      </c>
      <c r="F176" s="398"/>
      <c r="G176" s="394"/>
      <c r="H176" s="394"/>
      <c r="I176" s="330">
        <v>224156.09</v>
      </c>
    </row>
    <row r="177" spans="2:9" s="335" customFormat="1" ht="15" x14ac:dyDescent="0.35">
      <c r="B177" s="395" t="s">
        <v>2785</v>
      </c>
      <c r="C177" s="395" t="s">
        <v>2645</v>
      </c>
      <c r="D177" s="395" t="s">
        <v>2786</v>
      </c>
      <c r="E177" s="391" t="s">
        <v>2105</v>
      </c>
      <c r="F177" s="396"/>
      <c r="G177" s="392"/>
      <c r="H177" s="392"/>
      <c r="I177" s="397">
        <v>175488.28</v>
      </c>
    </row>
    <row r="178" spans="2:9" s="335" customFormat="1" ht="15" x14ac:dyDescent="0.35">
      <c r="B178" s="329" t="s">
        <v>2760</v>
      </c>
      <c r="C178" s="329" t="s">
        <v>2645</v>
      </c>
      <c r="D178" s="329" t="s">
        <v>3401</v>
      </c>
      <c r="E178" s="393" t="s">
        <v>2105</v>
      </c>
      <c r="F178" s="398"/>
      <c r="G178" s="394"/>
      <c r="H178" s="394"/>
      <c r="I178" s="330">
        <v>147455.49</v>
      </c>
    </row>
    <row r="179" spans="2:9" s="335" customFormat="1" ht="15" x14ac:dyDescent="0.35">
      <c r="B179" s="395" t="s">
        <v>2777</v>
      </c>
      <c r="C179" s="395" t="s">
        <v>2645</v>
      </c>
      <c r="D179" s="395" t="s">
        <v>2778</v>
      </c>
      <c r="E179" s="391" t="s">
        <v>2105</v>
      </c>
      <c r="F179" s="396"/>
      <c r="G179" s="392"/>
      <c r="H179" s="392"/>
      <c r="I179" s="397">
        <v>84092.56</v>
      </c>
    </row>
    <row r="180" spans="2:9" s="335" customFormat="1" ht="15" x14ac:dyDescent="0.35">
      <c r="B180" s="329" t="s">
        <v>2709</v>
      </c>
      <c r="C180" s="329" t="s">
        <v>2645</v>
      </c>
      <c r="D180" s="329" t="s">
        <v>2710</v>
      </c>
      <c r="E180" s="393" t="s">
        <v>2105</v>
      </c>
      <c r="F180" s="398"/>
      <c r="G180" s="394"/>
      <c r="H180" s="394"/>
      <c r="I180" s="330">
        <v>68204.740000000005</v>
      </c>
    </row>
    <row r="181" spans="2:9" s="335" customFormat="1" ht="15" x14ac:dyDescent="0.35">
      <c r="B181" s="395" t="s">
        <v>2752</v>
      </c>
      <c r="C181" s="395" t="s">
        <v>2645</v>
      </c>
      <c r="D181" s="395" t="s">
        <v>2753</v>
      </c>
      <c r="E181" s="391" t="s">
        <v>2105</v>
      </c>
      <c r="F181" s="396"/>
      <c r="G181" s="392"/>
      <c r="H181" s="392"/>
      <c r="I181" s="397">
        <v>64948.09</v>
      </c>
    </row>
    <row r="182" spans="2:9" s="335" customFormat="1" ht="15" x14ac:dyDescent="0.35">
      <c r="B182" s="329" t="s">
        <v>2783</v>
      </c>
      <c r="C182" s="329" t="s">
        <v>2645</v>
      </c>
      <c r="D182" s="329" t="s">
        <v>2784</v>
      </c>
      <c r="E182" s="393" t="s">
        <v>2105</v>
      </c>
      <c r="F182" s="398"/>
      <c r="G182" s="394"/>
      <c r="H182" s="394"/>
      <c r="I182" s="330">
        <v>53249.29</v>
      </c>
    </row>
    <row r="183" spans="2:9" s="335" customFormat="1" ht="15" x14ac:dyDescent="0.35">
      <c r="B183" s="395" t="s">
        <v>2775</v>
      </c>
      <c r="C183" s="395" t="s">
        <v>2645</v>
      </c>
      <c r="D183" s="395" t="s">
        <v>2776</v>
      </c>
      <c r="E183" s="391" t="s">
        <v>2105</v>
      </c>
      <c r="F183" s="396"/>
      <c r="G183" s="392"/>
      <c r="H183" s="392"/>
      <c r="I183" s="397">
        <v>51411.15</v>
      </c>
    </row>
    <row r="184" spans="2:9" s="56" customFormat="1" ht="15" x14ac:dyDescent="0.35">
      <c r="B184" s="329" t="s">
        <v>2736</v>
      </c>
      <c r="C184" s="329" t="s">
        <v>2645</v>
      </c>
      <c r="D184" s="329" t="s">
        <v>2737</v>
      </c>
      <c r="E184" s="393" t="s">
        <v>2105</v>
      </c>
      <c r="F184" s="398"/>
      <c r="G184" s="394"/>
      <c r="H184" s="394"/>
      <c r="I184" s="330">
        <v>17060.900000000001</v>
      </c>
    </row>
    <row r="185" spans="2:9" s="56" customFormat="1" ht="15" x14ac:dyDescent="0.35">
      <c r="B185" s="395" t="s">
        <v>2793</v>
      </c>
      <c r="C185" s="395" t="s">
        <v>2645</v>
      </c>
      <c r="D185" s="395" t="s">
        <v>2794</v>
      </c>
      <c r="E185" s="391" t="s">
        <v>2105</v>
      </c>
      <c r="F185" s="396"/>
      <c r="G185" s="392"/>
      <c r="H185" s="392"/>
      <c r="I185" s="397">
        <v>0</v>
      </c>
    </row>
    <row r="186" spans="2:9" s="56" customFormat="1" ht="15" x14ac:dyDescent="0.35">
      <c r="B186" s="329" t="s">
        <v>2791</v>
      </c>
      <c r="C186" s="329" t="s">
        <v>2645</v>
      </c>
      <c r="D186" s="329" t="s">
        <v>2792</v>
      </c>
      <c r="E186" s="393" t="s">
        <v>2105</v>
      </c>
      <c r="F186" s="398"/>
      <c r="G186" s="394"/>
      <c r="H186" s="394"/>
      <c r="I186" s="330">
        <v>0</v>
      </c>
    </row>
    <row r="187" spans="2:9" s="56" customFormat="1" ht="15" x14ac:dyDescent="0.35">
      <c r="B187" s="395" t="s">
        <v>2805</v>
      </c>
      <c r="C187" s="395" t="s">
        <v>2645</v>
      </c>
      <c r="D187" s="395" t="s">
        <v>2806</v>
      </c>
      <c r="E187" s="391" t="s">
        <v>2105</v>
      </c>
      <c r="F187" s="396"/>
      <c r="G187" s="392"/>
      <c r="H187" s="392"/>
      <c r="I187" s="397">
        <v>0</v>
      </c>
    </row>
    <row r="188" spans="2:9" s="56" customFormat="1" ht="15" x14ac:dyDescent="0.35">
      <c r="B188" s="329" t="s">
        <v>2821</v>
      </c>
      <c r="C188" s="329" t="s">
        <v>2645</v>
      </c>
      <c r="D188" s="329" t="s">
        <v>2822</v>
      </c>
      <c r="E188" s="393" t="s">
        <v>2105</v>
      </c>
      <c r="F188" s="398"/>
      <c r="G188" s="394"/>
      <c r="H188" s="394"/>
      <c r="I188" s="330">
        <v>0</v>
      </c>
    </row>
    <row r="189" spans="2:9" s="56" customFormat="1" ht="15" x14ac:dyDescent="0.35">
      <c r="B189" s="395" t="s">
        <v>2819</v>
      </c>
      <c r="C189" s="395" t="s">
        <v>2645</v>
      </c>
      <c r="D189" s="395" t="s">
        <v>2820</v>
      </c>
      <c r="E189" s="391" t="s">
        <v>2105</v>
      </c>
      <c r="F189" s="396"/>
      <c r="G189" s="392"/>
      <c r="H189" s="392"/>
      <c r="I189" s="397">
        <v>0</v>
      </c>
    </row>
    <row r="190" spans="2:9" s="56" customFormat="1" ht="15" x14ac:dyDescent="0.35">
      <c r="B190" s="329" t="s">
        <v>2817</v>
      </c>
      <c r="C190" s="329" t="s">
        <v>2645</v>
      </c>
      <c r="D190" s="329" t="s">
        <v>2818</v>
      </c>
      <c r="E190" s="393" t="s">
        <v>2105</v>
      </c>
      <c r="F190" s="398"/>
      <c r="G190" s="394"/>
      <c r="H190" s="394"/>
      <c r="I190" s="330">
        <v>0</v>
      </c>
    </row>
    <row r="191" spans="2:9" s="56" customFormat="1" ht="15" x14ac:dyDescent="0.35">
      <c r="B191" s="395" t="s">
        <v>2815</v>
      </c>
      <c r="C191" s="395" t="s">
        <v>2645</v>
      </c>
      <c r="D191" s="395" t="s">
        <v>2816</v>
      </c>
      <c r="E191" s="391" t="s">
        <v>2105</v>
      </c>
      <c r="F191" s="396"/>
      <c r="G191" s="392"/>
      <c r="H191" s="392"/>
      <c r="I191" s="397">
        <v>0</v>
      </c>
    </row>
    <row r="192" spans="2:9" s="56" customFormat="1" ht="15" x14ac:dyDescent="0.35">
      <c r="B192" s="329" t="s">
        <v>2809</v>
      </c>
      <c r="C192" s="329" t="s">
        <v>2645</v>
      </c>
      <c r="D192" s="329" t="s">
        <v>2810</v>
      </c>
      <c r="E192" s="393" t="s">
        <v>2105</v>
      </c>
      <c r="F192" s="398"/>
      <c r="G192" s="394"/>
      <c r="H192" s="394"/>
      <c r="I192" s="330">
        <v>0</v>
      </c>
    </row>
    <row r="193" spans="2:9" s="56" customFormat="1" ht="15" x14ac:dyDescent="0.35">
      <c r="B193" s="395" t="s">
        <v>2719</v>
      </c>
      <c r="C193" s="395" t="s">
        <v>2645</v>
      </c>
      <c r="D193" s="395" t="s">
        <v>2720</v>
      </c>
      <c r="E193" s="391" t="s">
        <v>2105</v>
      </c>
      <c r="F193" s="396"/>
      <c r="G193" s="392"/>
      <c r="H193" s="392"/>
      <c r="I193" s="397">
        <v>0</v>
      </c>
    </row>
    <row r="194" spans="2:9" s="56" customFormat="1" ht="15" x14ac:dyDescent="0.35">
      <c r="B194" s="329" t="s">
        <v>2807</v>
      </c>
      <c r="C194" s="329" t="s">
        <v>2645</v>
      </c>
      <c r="D194" s="329" t="s">
        <v>2808</v>
      </c>
      <c r="E194" s="393" t="s">
        <v>2105</v>
      </c>
      <c r="F194" s="398"/>
      <c r="G194" s="394"/>
      <c r="H194" s="394"/>
      <c r="I194" s="330">
        <v>0</v>
      </c>
    </row>
    <row r="195" spans="2:9" s="56" customFormat="1" ht="15" x14ac:dyDescent="0.35">
      <c r="B195" s="395" t="s">
        <v>2797</v>
      </c>
      <c r="C195" s="395" t="s">
        <v>2645</v>
      </c>
      <c r="D195" s="395" t="s">
        <v>2798</v>
      </c>
      <c r="E195" s="391" t="s">
        <v>2105</v>
      </c>
      <c r="F195" s="396"/>
      <c r="G195" s="392"/>
      <c r="H195" s="392"/>
      <c r="I195" s="397">
        <v>0</v>
      </c>
    </row>
    <row r="196" spans="2:9" s="56" customFormat="1" ht="15" x14ac:dyDescent="0.35">
      <c r="B196" s="329" t="s">
        <v>2801</v>
      </c>
      <c r="C196" s="329" t="s">
        <v>2645</v>
      </c>
      <c r="D196" s="329" t="s">
        <v>2802</v>
      </c>
      <c r="E196" s="393" t="s">
        <v>2105</v>
      </c>
      <c r="F196" s="398"/>
      <c r="G196" s="394"/>
      <c r="H196" s="394"/>
      <c r="I196" s="330">
        <v>0</v>
      </c>
    </row>
    <row r="197" spans="2:9" s="56" customFormat="1" ht="15" x14ac:dyDescent="0.35">
      <c r="B197" s="395" t="s">
        <v>2773</v>
      </c>
      <c r="C197" s="395" t="s">
        <v>2645</v>
      </c>
      <c r="D197" s="395" t="s">
        <v>2774</v>
      </c>
      <c r="E197" s="391" t="s">
        <v>2105</v>
      </c>
      <c r="F197" s="396"/>
      <c r="G197" s="392"/>
      <c r="H197" s="392"/>
      <c r="I197" s="397">
        <v>0</v>
      </c>
    </row>
    <row r="198" spans="2:9" s="56" customFormat="1" ht="15" x14ac:dyDescent="0.35">
      <c r="B198" s="329" t="s">
        <v>3042</v>
      </c>
      <c r="C198" s="329" t="s">
        <v>2645</v>
      </c>
      <c r="D198" s="329" t="s">
        <v>3402</v>
      </c>
      <c r="E198" s="393" t="s">
        <v>2105</v>
      </c>
      <c r="F198" s="398"/>
      <c r="G198" s="394"/>
      <c r="H198" s="394"/>
      <c r="I198" s="330">
        <v>0</v>
      </c>
    </row>
    <row r="199" spans="2:9" s="56" customFormat="1" ht="15" x14ac:dyDescent="0.35">
      <c r="B199" s="395" t="s">
        <v>2799</v>
      </c>
      <c r="C199" s="395" t="s">
        <v>2645</v>
      </c>
      <c r="D199" s="395" t="s">
        <v>2800</v>
      </c>
      <c r="E199" s="391" t="s">
        <v>2105</v>
      </c>
      <c r="F199" s="396"/>
      <c r="G199" s="392"/>
      <c r="H199" s="392"/>
      <c r="I199" s="397">
        <v>0</v>
      </c>
    </row>
    <row r="200" spans="2:9" s="56" customFormat="1" ht="15" x14ac:dyDescent="0.35">
      <c r="B200" s="329" t="s">
        <v>2763</v>
      </c>
      <c r="C200" s="329" t="s">
        <v>2645</v>
      </c>
      <c r="D200" s="329" t="s">
        <v>2764</v>
      </c>
      <c r="E200" s="393" t="s">
        <v>2105</v>
      </c>
      <c r="F200" s="398"/>
      <c r="G200" s="394"/>
      <c r="H200" s="394"/>
      <c r="I200" s="330">
        <v>0</v>
      </c>
    </row>
    <row r="201" spans="2:9" s="56" customFormat="1" ht="15" x14ac:dyDescent="0.35">
      <c r="B201" s="395" t="s">
        <v>2858</v>
      </c>
      <c r="C201" s="395" t="s">
        <v>2645</v>
      </c>
      <c r="D201" s="395" t="s">
        <v>3403</v>
      </c>
      <c r="E201" s="391" t="s">
        <v>2105</v>
      </c>
      <c r="F201" s="396"/>
      <c r="G201" s="392"/>
      <c r="H201" s="392"/>
      <c r="I201" s="397">
        <v>0</v>
      </c>
    </row>
    <row r="202" spans="2:9" s="56" customFormat="1" ht="15" x14ac:dyDescent="0.35">
      <c r="B202" s="329" t="s">
        <v>2823</v>
      </c>
      <c r="C202" s="329" t="s">
        <v>2645</v>
      </c>
      <c r="D202" s="329" t="s">
        <v>2824</v>
      </c>
      <c r="E202" s="393" t="s">
        <v>2105</v>
      </c>
      <c r="F202" s="398"/>
      <c r="G202" s="394"/>
      <c r="H202" s="394"/>
      <c r="I202" s="330">
        <v>0</v>
      </c>
    </row>
    <row r="203" spans="2:9" s="56" customFormat="1" ht="15" x14ac:dyDescent="0.35">
      <c r="B203" s="395" t="s">
        <v>2669</v>
      </c>
      <c r="C203" s="395" t="s">
        <v>2645</v>
      </c>
      <c r="D203" s="395" t="s">
        <v>2670</v>
      </c>
      <c r="E203" s="391" t="s">
        <v>1496</v>
      </c>
      <c r="F203" s="396"/>
      <c r="G203" s="392"/>
      <c r="H203" s="392"/>
      <c r="I203" s="397">
        <v>94072362.780000001</v>
      </c>
    </row>
    <row r="204" spans="2:9" s="56" customFormat="1" ht="15" x14ac:dyDescent="0.35">
      <c r="B204" s="329" t="s">
        <v>2827</v>
      </c>
      <c r="C204" s="329" t="s">
        <v>2645</v>
      </c>
      <c r="D204" s="329" t="s">
        <v>2828</v>
      </c>
      <c r="E204" s="393" t="s">
        <v>1496</v>
      </c>
      <c r="F204" s="398"/>
      <c r="G204" s="394"/>
      <c r="H204" s="394"/>
      <c r="I204" s="330">
        <v>72224543.039999992</v>
      </c>
    </row>
    <row r="205" spans="2:9" s="56" customFormat="1" ht="15" x14ac:dyDescent="0.35">
      <c r="B205" s="395" t="s">
        <v>2683</v>
      </c>
      <c r="C205" s="395" t="s">
        <v>2645</v>
      </c>
      <c r="D205" s="395" t="s">
        <v>2684</v>
      </c>
      <c r="E205" s="391" t="s">
        <v>1496</v>
      </c>
      <c r="F205" s="396"/>
      <c r="G205" s="392"/>
      <c r="H205" s="392"/>
      <c r="I205" s="397">
        <v>56107289.629999995</v>
      </c>
    </row>
    <row r="206" spans="2:9" s="56" customFormat="1" ht="15" x14ac:dyDescent="0.35">
      <c r="B206" s="329" t="s">
        <v>2825</v>
      </c>
      <c r="C206" s="329" t="s">
        <v>2645</v>
      </c>
      <c r="D206" s="329" t="s">
        <v>2826</v>
      </c>
      <c r="E206" s="393" t="s">
        <v>1496</v>
      </c>
      <c r="F206" s="398"/>
      <c r="G206" s="394"/>
      <c r="H206" s="394"/>
      <c r="I206" s="330">
        <v>37682748</v>
      </c>
    </row>
    <row r="207" spans="2:9" s="56" customFormat="1" ht="15" x14ac:dyDescent="0.35">
      <c r="B207" s="395" t="s">
        <v>2829</v>
      </c>
      <c r="C207" s="395" t="s">
        <v>2645</v>
      </c>
      <c r="D207" s="395" t="s">
        <v>2830</v>
      </c>
      <c r="E207" s="391" t="s">
        <v>1496</v>
      </c>
      <c r="F207" s="396"/>
      <c r="G207" s="392"/>
      <c r="H207" s="392"/>
      <c r="I207" s="397">
        <v>28621230.32</v>
      </c>
    </row>
    <row r="208" spans="2:9" s="56" customFormat="1" ht="15" x14ac:dyDescent="0.35">
      <c r="B208" s="329" t="s">
        <v>2831</v>
      </c>
      <c r="C208" s="329" t="s">
        <v>2645</v>
      </c>
      <c r="D208" s="329" t="s">
        <v>2832</v>
      </c>
      <c r="E208" s="393" t="s">
        <v>1496</v>
      </c>
      <c r="F208" s="398"/>
      <c r="G208" s="394"/>
      <c r="H208" s="394"/>
      <c r="I208" s="330">
        <v>603534.72</v>
      </c>
    </row>
    <row r="209" spans="2:10" s="56" customFormat="1" ht="15" x14ac:dyDescent="0.45">
      <c r="B209" s="399"/>
      <c r="C209" s="335"/>
      <c r="D209" s="399"/>
      <c r="E209" s="335"/>
      <c r="F209" s="335"/>
      <c r="G209" s="400"/>
      <c r="H209" s="400"/>
      <c r="I209" s="390">
        <f>SUM(I101:I208)</f>
        <v>3369630212.9000006</v>
      </c>
    </row>
    <row r="210" spans="2:10" s="56" customFormat="1" ht="15" x14ac:dyDescent="0.35">
      <c r="B210" s="329"/>
      <c r="C210" s="329"/>
      <c r="D210" s="329"/>
      <c r="E210" s="287"/>
      <c r="F210" s="328"/>
      <c r="G210" s="331"/>
      <c r="H210" s="331"/>
      <c r="I210" s="330"/>
    </row>
    <row r="211" spans="2:10" s="335" customFormat="1" ht="15.4" x14ac:dyDescent="0.45">
      <c r="B211" s="401"/>
      <c r="C211" s="402"/>
      <c r="D211" s="401"/>
      <c r="E211" s="402"/>
      <c r="F211" s="402"/>
      <c r="G211" s="403"/>
      <c r="H211" s="403"/>
      <c r="I211" s="404"/>
    </row>
    <row r="212" spans="2:10" s="56" customFormat="1" ht="15" x14ac:dyDescent="0.45"/>
    <row r="213" spans="2:10" s="56" customFormat="1" ht="17.25" x14ac:dyDescent="0.45">
      <c r="B213" s="255" t="s">
        <v>2352</v>
      </c>
      <c r="C213" s="232"/>
      <c r="D213" s="232"/>
      <c r="E213" s="232"/>
      <c r="F213" s="232"/>
      <c r="G213" s="256"/>
      <c r="H213" s="256"/>
      <c r="I213" s="256"/>
      <c r="J213" s="256"/>
    </row>
    <row r="214" spans="2:10" s="56" customFormat="1" ht="15" x14ac:dyDescent="0.5">
      <c r="B214" s="196" t="s">
        <v>2353</v>
      </c>
      <c r="C214" s="190" t="s">
        <v>1463</v>
      </c>
      <c r="D214" s="190" t="s">
        <v>2114</v>
      </c>
      <c r="E214" s="190" t="s">
        <v>2127</v>
      </c>
      <c r="F214" s="12" t="s">
        <v>2354</v>
      </c>
      <c r="G214" s="12" t="s">
        <v>2355</v>
      </c>
      <c r="H214" s="12" t="s">
        <v>2116</v>
      </c>
      <c r="I214" s="12" t="s">
        <v>2115</v>
      </c>
      <c r="J214" s="12" t="s">
        <v>970</v>
      </c>
    </row>
    <row r="215" spans="2:10" s="56" customFormat="1" ht="15" x14ac:dyDescent="0.4">
      <c r="B215" s="405" t="s">
        <v>1509</v>
      </c>
      <c r="C215" s="198"/>
      <c r="D215" s="198"/>
      <c r="E215" s="198"/>
      <c r="F215" s="198"/>
    </row>
    <row r="216" spans="2:10" s="56" customFormat="1" ht="15" x14ac:dyDescent="0.4">
      <c r="B216" s="12"/>
      <c r="C216" s="198"/>
      <c r="D216" s="198"/>
      <c r="E216" s="198"/>
      <c r="F216" s="198"/>
    </row>
    <row r="217" spans="2:10" s="56" customFormat="1" ht="15" x14ac:dyDescent="0.4">
      <c r="B217" s="12"/>
      <c r="C217" s="198"/>
      <c r="D217" s="198"/>
      <c r="E217" s="198"/>
      <c r="F217" s="198"/>
    </row>
    <row r="218" spans="2:10" s="56" customFormat="1" ht="15" x14ac:dyDescent="0.4">
      <c r="B218" s="12"/>
      <c r="C218" s="198"/>
      <c r="D218" s="198"/>
      <c r="E218" s="198"/>
      <c r="F218" s="198"/>
    </row>
    <row r="219" spans="2:10" s="56" customFormat="1" ht="15" x14ac:dyDescent="0.4">
      <c r="B219" s="12"/>
      <c r="D219" s="198"/>
      <c r="E219" s="198"/>
      <c r="F219" s="198"/>
    </row>
    <row r="220" spans="2:10" s="56" customFormat="1" ht="15" x14ac:dyDescent="0.4">
      <c r="B220" s="12"/>
      <c r="C220" s="198"/>
      <c r="D220" s="198"/>
      <c r="E220" s="198"/>
      <c r="F220" s="198"/>
    </row>
    <row r="221" spans="2:10" s="56" customFormat="1" ht="15" x14ac:dyDescent="0.4">
      <c r="B221" s="41"/>
      <c r="C221" s="198"/>
      <c r="D221" s="198"/>
      <c r="E221" s="198"/>
      <c r="F221" s="198"/>
    </row>
    <row r="222" spans="2:10" s="56" customFormat="1" ht="15" x14ac:dyDescent="0.4">
      <c r="B222" s="12"/>
      <c r="C222" s="198"/>
      <c r="D222" s="198"/>
      <c r="E222" s="198"/>
      <c r="F222" s="198"/>
    </row>
    <row r="223" spans="2:10" ht="15" x14ac:dyDescent="0.4">
      <c r="C223" s="198"/>
      <c r="D223" s="198"/>
      <c r="E223" s="198"/>
      <c r="F223" s="198"/>
    </row>
    <row r="224" spans="2:10" ht="15" x14ac:dyDescent="0.4">
      <c r="C224" s="198"/>
      <c r="E224" s="198"/>
      <c r="F224" s="198"/>
    </row>
    <row r="225" spans="2:9" ht="15" x14ac:dyDescent="0.4">
      <c r="C225" s="198"/>
      <c r="D225" s="198"/>
      <c r="E225" s="198"/>
      <c r="F225" s="198"/>
    </row>
    <row r="226" spans="2:9" s="56" customFormat="1" ht="15" x14ac:dyDescent="0.4">
      <c r="B226" s="12"/>
      <c r="C226" s="198"/>
      <c r="D226" s="198"/>
      <c r="E226" s="198"/>
      <c r="F226" s="198"/>
    </row>
    <row r="227" spans="2:9" s="56" customFormat="1" ht="15" x14ac:dyDescent="0.4">
      <c r="B227" s="12"/>
      <c r="C227" s="198"/>
      <c r="D227" s="198"/>
      <c r="E227" s="198"/>
      <c r="F227" s="198"/>
    </row>
    <row r="228" spans="2:9" s="56" customFormat="1" ht="15" x14ac:dyDescent="0.4">
      <c r="B228" s="12"/>
      <c r="C228" s="198"/>
      <c r="D228" s="198"/>
      <c r="E228" s="198"/>
      <c r="F228" s="198"/>
    </row>
    <row r="229" spans="2:9" ht="15" x14ac:dyDescent="0.4">
      <c r="C229" s="198"/>
      <c r="D229" s="198"/>
      <c r="E229" s="198"/>
      <c r="F229" s="198"/>
    </row>
    <row r="230" spans="2:9" s="56" customFormat="1" ht="15" x14ac:dyDescent="0.4">
      <c r="B230" s="12"/>
      <c r="C230" s="198"/>
      <c r="D230" s="198"/>
      <c r="E230" s="198"/>
      <c r="F230" s="198"/>
    </row>
    <row r="231" spans="2:9" ht="15" x14ac:dyDescent="0.4">
      <c r="B231" s="56"/>
      <c r="C231" s="198"/>
      <c r="D231" s="198"/>
      <c r="E231" s="198"/>
      <c r="F231" s="198"/>
    </row>
    <row r="232" spans="2:9" ht="15" x14ac:dyDescent="0.5">
      <c r="B232" s="56"/>
      <c r="C232" s="190"/>
      <c r="D232" s="190"/>
      <c r="E232" s="190"/>
      <c r="F232" s="190"/>
      <c r="G232" s="190"/>
    </row>
    <row r="233" spans="2:9" ht="17.25" hidden="1" customHeight="1" x14ac:dyDescent="0.4">
      <c r="B233" s="424" t="s">
        <v>2172</v>
      </c>
      <c r="C233" s="424"/>
      <c r="D233" s="424"/>
      <c r="E233" s="424"/>
      <c r="F233" s="424"/>
      <c r="G233" s="424"/>
      <c r="H233" s="424"/>
      <c r="I233" s="424"/>
    </row>
    <row r="234" spans="2:9" ht="24" hidden="1" customHeight="1" x14ac:dyDescent="0.4">
      <c r="B234" s="441" t="s">
        <v>2173</v>
      </c>
      <c r="C234" s="441"/>
      <c r="D234" s="441"/>
      <c r="E234" s="441"/>
      <c r="F234" s="441"/>
      <c r="G234" s="441"/>
      <c r="H234" s="441"/>
      <c r="I234" s="441"/>
    </row>
    <row r="235" spans="2:9" ht="19.5" hidden="1" customHeight="1" x14ac:dyDescent="0.4">
      <c r="B235" s="424" t="s">
        <v>2174</v>
      </c>
      <c r="C235" s="424"/>
      <c r="D235" s="424"/>
      <c r="E235" s="424"/>
      <c r="F235" s="424"/>
      <c r="G235" s="424"/>
      <c r="H235" s="424"/>
      <c r="I235" s="424"/>
    </row>
    <row r="236" spans="2:9" ht="18.75" hidden="1" customHeight="1" x14ac:dyDescent="0.4">
      <c r="B236" s="442" t="s">
        <v>2175</v>
      </c>
      <c r="C236" s="442"/>
      <c r="D236" s="442"/>
      <c r="E236" s="442"/>
      <c r="F236" s="442"/>
      <c r="G236" s="442"/>
      <c r="H236" s="442"/>
      <c r="I236" s="442"/>
    </row>
    <row r="237" spans="2:9" s="56" customFormat="1" ht="15.4" hidden="1" thickBot="1" x14ac:dyDescent="0.5">
      <c r="B237" s="54"/>
      <c r="C237" s="54"/>
      <c r="D237" s="54"/>
      <c r="E237" s="54"/>
      <c r="F237" s="54"/>
      <c r="G237" s="54"/>
    </row>
    <row r="238" spans="2:9" s="56" customFormat="1" ht="17.25" x14ac:dyDescent="0.45">
      <c r="B238" s="188" t="s">
        <v>2229</v>
      </c>
      <c r="C238" s="12"/>
      <c r="D238" s="189"/>
      <c r="E238" s="12"/>
      <c r="F238" s="189"/>
      <c r="G238" s="12"/>
    </row>
    <row r="239" spans="2:9" s="56" customFormat="1" ht="15" x14ac:dyDescent="0.5">
      <c r="B239" s="420" t="s">
        <v>2386</v>
      </c>
      <c r="C239" s="420"/>
      <c r="D239" s="420"/>
      <c r="E239" s="12"/>
      <c r="F239" s="190"/>
      <c r="G239" s="12"/>
    </row>
    <row r="240" spans="2:9" ht="15" x14ac:dyDescent="0.45"/>
    <row r="241" spans="2:5" s="56" customFormat="1" ht="15" x14ac:dyDescent="0.45">
      <c r="B241" s="12"/>
      <c r="C241" s="12"/>
      <c r="D241" s="12"/>
      <c r="E241" s="12"/>
    </row>
    <row r="242" spans="2:5" s="56" customFormat="1" ht="15" x14ac:dyDescent="0.45">
      <c r="B242" s="12"/>
      <c r="C242" s="12"/>
      <c r="D242" s="12"/>
      <c r="E242" s="12"/>
    </row>
    <row r="243" spans="2:5" ht="15" x14ac:dyDescent="0.45"/>
    <row r="244" spans="2:5" s="56" customFormat="1" ht="15" x14ac:dyDescent="0.45">
      <c r="B244" s="12"/>
      <c r="C244" s="12"/>
      <c r="D244" s="12"/>
      <c r="E244" s="12"/>
    </row>
    <row r="245" spans="2:5" s="56" customFormat="1" ht="15" x14ac:dyDescent="0.45">
      <c r="B245" s="12"/>
      <c r="C245" s="12"/>
      <c r="D245" s="12"/>
      <c r="E245" s="12"/>
    </row>
    <row r="246" spans="2:5" ht="15" x14ac:dyDescent="0.45"/>
    <row r="247" spans="2:5" ht="15" x14ac:dyDescent="0.45"/>
    <row r="248" spans="2:5" ht="15" x14ac:dyDescent="0.45"/>
    <row r="249" spans="2:5" ht="15" x14ac:dyDescent="0.45"/>
    <row r="250" spans="2:5" ht="15" x14ac:dyDescent="0.45"/>
    <row r="251" spans="2:5" ht="15" x14ac:dyDescent="0.45"/>
    <row r="252" spans="2:5" ht="15" x14ac:dyDescent="0.45"/>
    <row r="253" spans="2:5" ht="15" x14ac:dyDescent="0.45"/>
    <row r="254" spans="2:5" ht="15" x14ac:dyDescent="0.45"/>
    <row r="255" spans="2:5" s="56" customFormat="1" ht="15" x14ac:dyDescent="0.45">
      <c r="B255" s="12"/>
      <c r="C255" s="12"/>
      <c r="D255" s="12"/>
      <c r="E255" s="12"/>
    </row>
    <row r="256" spans="2:5" ht="15" x14ac:dyDescent="0.45"/>
    <row r="257" ht="15" x14ac:dyDescent="0.45"/>
    <row r="258" ht="15" x14ac:dyDescent="0.45"/>
    <row r="259" ht="15" x14ac:dyDescent="0.45"/>
    <row r="260" ht="15" x14ac:dyDescent="0.45"/>
    <row r="261" ht="15" x14ac:dyDescent="0.45"/>
    <row r="262" ht="15" x14ac:dyDescent="0.45"/>
    <row r="263" ht="15" customHeight="1" x14ac:dyDescent="0.45"/>
    <row r="264" ht="15" customHeight="1" x14ac:dyDescent="0.45"/>
    <row r="265" ht="15" x14ac:dyDescent="0.45"/>
    <row r="266" ht="15" x14ac:dyDescent="0.45"/>
    <row r="267" ht="18.75" customHeight="1" x14ac:dyDescent="0.45"/>
    <row r="268" ht="15" x14ac:dyDescent="0.45"/>
    <row r="269" ht="15" x14ac:dyDescent="0.45"/>
    <row r="270" ht="15" x14ac:dyDescent="0.45"/>
    <row r="271" ht="15" x14ac:dyDescent="0.45"/>
    <row r="272" ht="15" x14ac:dyDescent="0.45"/>
    <row r="273" ht="15" x14ac:dyDescent="0.45"/>
    <row r="274" ht="15" x14ac:dyDescent="0.45"/>
    <row r="275" ht="15" x14ac:dyDescent="0.45"/>
    <row r="276" ht="15" x14ac:dyDescent="0.45"/>
    <row r="277" ht="15" x14ac:dyDescent="0.45"/>
    <row r="278" ht="15" x14ac:dyDescent="0.45"/>
    <row r="279" ht="15" x14ac:dyDescent="0.45"/>
    <row r="280" ht="15" x14ac:dyDescent="0.45"/>
    <row r="281" ht="15" x14ac:dyDescent="0.45"/>
    <row r="282" ht="15" x14ac:dyDescent="0.45"/>
    <row r="283" ht="15" x14ac:dyDescent="0.45"/>
    <row r="284" ht="15" x14ac:dyDescent="0.45"/>
    <row r="285" ht="15" x14ac:dyDescent="0.45"/>
    <row r="286" ht="15" x14ac:dyDescent="0.45"/>
    <row r="287" ht="15" x14ac:dyDescent="0.45"/>
    <row r="288" ht="15" x14ac:dyDescent="0.45"/>
  </sheetData>
  <mergeCells count="9">
    <mergeCell ref="B234:I234"/>
    <mergeCell ref="B235:I235"/>
    <mergeCell ref="B236:I236"/>
    <mergeCell ref="B239:D239"/>
    <mergeCell ref="D10:D13"/>
    <mergeCell ref="B16:E16"/>
    <mergeCell ref="B17:E17"/>
    <mergeCell ref="B18:E18"/>
    <mergeCell ref="B233:I233"/>
  </mergeCells>
  <dataValidations count="18">
    <dataValidation type="textLength" allowBlank="1" showInputMessage="1" showErrorMessage="1" errorTitle="Veuillez ne pas modifier" error="Veuillez ne pas modifier ces cellules" sqref="B214:C214 B213:G213 B16:E17 B19:C19 F214 B96:D97 B99:D99 E96:F99 B20:B91 D20:E91 D100:G100 B100:B208 I100:I208 D101:F208 I210 D210:G210 B210" xr:uid="{41CB2CFC-8915-431A-8B82-76B8D96A6704}">
      <formula1>10000</formula1>
      <formula2>50000</formula2>
    </dataValidation>
    <dataValidation type="decimal" allowBlank="1" showInputMessage="1" showErrorMessage="1" errorTitle="Veuillez ne pas modifier" error="Veuillez ne pas modifier ces cellules" sqref="E237:G239 B237:D238" xr:uid="{3A04F5EF-66E4-43AD-A539-8FA3BA9F198C}">
      <formula1>10000</formula1>
      <formula2>500000</formula2>
    </dataValidation>
    <dataValidation allowBlank="1" showInputMessage="1" showErrorMessage="1" promptTitle="Production -volume-" prompt="Veuillez indiquer le volume de production du projet" sqref="G215:G231" xr:uid="{214EC8C1-6BF9-40F3-9758-86701E4D2A88}"/>
    <dataValidation allowBlank="1" showInputMessage="1" showErrorMessage="1" promptTitle="URL du registre" prompt="Veuillez indiquer l'URL directe vers le registre ou l'agence" sqref="D98" xr:uid="{FF61CD17-04D9-4E17-8201-8C3D36137BFF}"/>
    <dataValidation allowBlank="1" showInputMessage="1" showErrorMessage="1" promptTitle="Nom du registre" prompt="Veuillez saisir le nom du registre ou de l'agence" sqref="C98" xr:uid="{AA416186-66C7-468A-ABAB-5FAA86F8A146}"/>
    <dataValidation allowBlank="1" showInputMessage="1" showErrorMessage="1" promptTitle="Nom de l'identifiant" prompt="Veuillez saisir le nom de l'identifiant, tel que « Numéro d'identification du contribuable » ou similaire" sqref="B98" xr:uid="{FC7A539E-0F6B-429E-8CD3-69786236AD39}"/>
    <dataValidation allowBlank="1" showInputMessage="1" showErrorMessage="1" promptTitle="Nom du Projet" prompt="Veuillez indiquer le nom du Projet._x000a__x000a_Veuillez vous abstenir d'utiliser des acronymes et indiquez le nom complet_x000a__x000a_" sqref="B215:B232" xr:uid="{28E7BA77-65D5-4785-9580-9EE9295D25F1}"/>
    <dataValidation type="whole" allowBlank="1" showInputMessage="1" showErrorMessage="1" errorTitle="Veuillez ne pas modifier" error="Veuillez ne pas modifier ces cellules" sqref="D214 B233:B236" xr:uid="{FDE65DF8-CA28-4BE2-AC49-6DAD21AF5E77}">
      <formula1>444</formula1>
      <formula2>445</formula2>
    </dataValidation>
    <dataValidation type="list" allowBlank="1" showInputMessage="1" showErrorMessage="1" sqref="F232" xr:uid="{DDDC6CD4-1998-4B24-880C-9DED458166FA}">
      <formula1>Simple_options_list</formula1>
    </dataValidation>
    <dataValidation allowBlank="1" showInputMessage="1" showErrorMessage="1" promptTitle="Compagnie associée" prompt="Veuillez indiquer les compagnies affiliées au projet, séparées par une virgule." sqref="D215:D231" xr:uid="{990B4CFE-C77D-4B99-90F4-BE71B86E0400}"/>
    <dataValidation allowBlank="1" showInputMessage="1" showErrorMessage="1" promptTitle="Production -valeur-" prompt="Veuillez indiquer la valeur de la production du projet" sqref="I215:I231" xr:uid="{6908EAC0-1385-4F50-B3D8-4B8A57D60130}"/>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H215:H231" xr:uid="{41AEB8C4-3D9C-4110-A3FD-27B3DB753D54}">
      <formula1>"&lt;Selectionner unité&gt;,Sm3,Sm3 o.e.,Barils,Tonnes,oz,carats,Scf"</formula1>
    </dataValidation>
    <dataValidation type="list" allowBlank="1" showInputMessage="1" showErrorMessage="1" sqref="G232 F215:F231" xr:uid="{765C9FE0-D12B-4DF9-AE3E-DE4CE4CC1EDB}">
      <formula1>Project_phases_list</formula1>
    </dataValidation>
    <dataValidation type="whole" allowBlank="1" showInputMessage="1" showErrorMessage="1" errorTitle="Veuillez ne pas modifier" error="Veuillez ne pas modifier ces cellules" sqref="E214" xr:uid="{EF07BAD0-2F5A-4204-A46F-F594A3588E86}">
      <formula1>4</formula1>
      <formula2>5</formula2>
    </dataValidation>
    <dataValidation allowBlank="1" showInputMessage="1" showErrorMessage="1" promptTitle="Numéro de référence" prompt="Veuillez indiquer le numéro de référence de l'accord légal: contrat, licence, concession,…" sqref="C220:C231 C215:C218" xr:uid="{35B65327-F6D3-41FF-A657-92A960D2D1F1}"/>
    <dataValidation allowBlank="1" showInputMessage="1" showErrorMessage="1" errorTitle="Veuillez ne pas modifier" error="Veuillez ne pas modifier ces cellules" sqref="B239:D239 H100:H208 H210" xr:uid="{61CAE946-A4D7-4D88-A2EA-B59DF5431476}"/>
    <dataValidation type="list" allowBlank="1" showInputMessage="1" showErrorMessage="1" promptTitle="Matières premières" prompt="Veuillez indiquer les matières premières exploitées, en utilisant une ligne par matière première. Si un projet génère plusieurs matières premières, veuillez utiliser plusieurs lignes." sqref="E215:E231" xr:uid="{46A9ED9C-B29B-4A51-B129-E091B5E99439}">
      <formula1>Commodity_names</formula1>
    </dataValidation>
    <dataValidation type="list" allowBlank="1" showInputMessage="1" showErrorMessage="1" sqref="C101:C208" xr:uid="{F4EC62B7-B057-4440-AF2D-4E6FDCD1561C}">
      <formula1>"&lt; Type d'entreprise &gt;,Société publique financière et Entreprise d'Etat,Privée"</formula1>
    </dataValidation>
  </dataValidations>
  <hyperlinks>
    <hyperlink ref="B14" r:id="rId1" xr:uid="{00000000-0004-0000-0300-000004000000}"/>
    <hyperlink ref="B235:G235" r:id="rId2" display="Pour la version la plus récente des modèles de données résumées, consultez https://eiti.org/fr/document/modele-donnees-resumees-itie" xr:uid="{720C091A-88D8-4AD8-A681-42225317FFF1}"/>
    <hyperlink ref="B234:G234" r:id="rId3" display="Vous voulez en savoir plus sur votre pays ? Vérifiez si votre pays met en œuvre la Norme ITIE en visitant https://eiti.org/countries" xr:uid="{B05B0465-C1F8-4E2C-B484-E8B1089F5DD4}"/>
    <hyperlink ref="B236:G236" r:id="rId4" display="Give us your feedback or report a conflict in the data! Write to us at  data@eiti.org" xr:uid="{89CD5C69-DD4F-4A10-A797-F37E54CCEA66}"/>
  </hyperlinks>
  <pageMargins left="0.25" right="0.25" top="0.75" bottom="0.75" header="0.3" footer="0.3"/>
  <pageSetup paperSize="8" fitToHeight="0" orientation="landscape" horizontalDpi="2400" verticalDpi="2400" r:id="rId5"/>
  <drawing r:id="rId6"/>
  <tableParts count="3">
    <tablePart r:id="rId7"/>
    <tablePart r:id="rId8"/>
    <tablePart r:id="rId9"/>
  </tableParts>
  <extLst>
    <ext xmlns:x14="http://schemas.microsoft.com/office/spreadsheetml/2009/9/main" uri="{CCE6A557-97BC-4b89-ADB6-D9C93CAAB3DF}">
      <x14:dataValidations xmlns:xm="http://schemas.microsoft.com/office/excel/2006/main" count="2">
        <x14:dataValidation type="list" allowBlank="1" showInputMessage="1" showErrorMessage="1" xr:uid="{080AB5DF-9F7C-4D51-B77F-2D9DAE275C99}">
          <x14:formula1>
            <xm:f>Listes!$I$11:$I$168</xm:f>
          </x14:formula1>
          <xm:sqref>J215:J231</xm:sqref>
        </x14:dataValidation>
        <x14:dataValidation type="list" allowBlank="1" showInputMessage="1" showErrorMessage="1" xr:uid="{A0485DF7-0291-4282-9DA4-8B361737270D}">
          <x14:formula1>
            <xm:f>Listes!$AE$3:$AE$7</xm:f>
          </x14:formula1>
          <xm:sqref>C90:C91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U136"/>
  <sheetViews>
    <sheetView showGridLines="0" topLeftCell="A93" zoomScale="85" zoomScaleNormal="85" workbookViewId="0">
      <selection activeCell="H26" sqref="H26"/>
    </sheetView>
  </sheetViews>
  <sheetFormatPr baseColWidth="10" defaultColWidth="9.140625" defaultRowHeight="14.25" x14ac:dyDescent="0.5"/>
  <cols>
    <col min="1" max="1" width="3" style="190" customWidth="1"/>
    <col min="2" max="4" width="9.140625" style="190" hidden="1" customWidth="1"/>
    <col min="5" max="5" width="27.42578125" style="190" hidden="1" customWidth="1"/>
    <col min="6" max="6" width="38" style="190" customWidth="1"/>
    <col min="7" max="7" width="16.7109375" style="190" customWidth="1"/>
    <col min="8" max="8" width="55" style="190" customWidth="1"/>
    <col min="9" max="9" width="22.140625" style="190" customWidth="1"/>
    <col min="10" max="10" width="25" style="190" bestFit="1" customWidth="1"/>
    <col min="11" max="11" width="11.140625" style="190" customWidth="1"/>
    <col min="12" max="12" width="12.140625" style="190" customWidth="1"/>
    <col min="13" max="13" width="19.5703125" style="190" bestFit="1" customWidth="1"/>
    <col min="14" max="14" width="73.42578125" style="190" bestFit="1" customWidth="1"/>
    <col min="15" max="16384" width="9.140625" style="190"/>
  </cols>
  <sheetData>
    <row r="1" spans="6:14" s="12" customFormat="1" ht="15" x14ac:dyDescent="0.45"/>
    <row r="2" spans="6:14" s="12" customFormat="1" ht="15" x14ac:dyDescent="0.45"/>
    <row r="3" spans="6:14" s="12" customFormat="1" ht="15" x14ac:dyDescent="0.45">
      <c r="N3" s="13" t="s">
        <v>2182</v>
      </c>
    </row>
    <row r="4" spans="6:14" s="12" customFormat="1" ht="15" x14ac:dyDescent="0.45">
      <c r="N4" s="13">
        <f>Introduction!G4</f>
        <v>45300</v>
      </c>
    </row>
    <row r="5" spans="6:14" s="12" customFormat="1" ht="15" x14ac:dyDescent="0.45"/>
    <row r="6" spans="6:14" s="12" customFormat="1" ht="15" x14ac:dyDescent="0.45"/>
    <row r="7" spans="6:14" s="12" customFormat="1" ht="15" x14ac:dyDescent="0.45"/>
    <row r="8" spans="6:14" s="12" customFormat="1" ht="15" x14ac:dyDescent="0.45">
      <c r="F8" s="15" t="s">
        <v>2106</v>
      </c>
      <c r="G8" s="74"/>
      <c r="H8" s="74"/>
      <c r="I8" s="74"/>
      <c r="J8" s="74"/>
      <c r="K8" s="74"/>
      <c r="L8" s="74"/>
      <c r="M8" s="74"/>
      <c r="N8" s="74"/>
    </row>
    <row r="9" spans="6:14" s="12" customFormat="1" ht="19.899999999999999" x14ac:dyDescent="0.45">
      <c r="F9" s="452" t="s">
        <v>2183</v>
      </c>
      <c r="G9" s="452"/>
      <c r="H9" s="452"/>
      <c r="I9" s="452"/>
      <c r="J9" s="452"/>
      <c r="K9" s="199"/>
      <c r="L9" s="199"/>
      <c r="M9" s="452"/>
      <c r="N9" s="452"/>
    </row>
    <row r="10" spans="6:14" s="12" customFormat="1" ht="15" x14ac:dyDescent="0.45">
      <c r="F10" s="453" t="s">
        <v>2356</v>
      </c>
      <c r="G10" s="453"/>
      <c r="H10" s="453"/>
      <c r="I10" s="453"/>
      <c r="J10" s="453"/>
      <c r="K10" s="200"/>
      <c r="L10" s="74"/>
      <c r="M10" s="457"/>
      <c r="N10" s="457"/>
    </row>
    <row r="11" spans="6:14" s="12" customFormat="1" ht="15" x14ac:dyDescent="0.45">
      <c r="F11" s="431" t="s">
        <v>2357</v>
      </c>
      <c r="G11" s="431"/>
      <c r="H11" s="431"/>
      <c r="I11" s="431"/>
      <c r="J11" s="431"/>
      <c r="K11" s="201"/>
      <c r="L11" s="74"/>
      <c r="M11" s="457"/>
      <c r="N11" s="457"/>
    </row>
    <row r="12" spans="6:14" s="12" customFormat="1" ht="15" x14ac:dyDescent="0.45">
      <c r="F12" s="431" t="s">
        <v>2358</v>
      </c>
      <c r="G12" s="431"/>
      <c r="H12" s="431"/>
      <c r="I12" s="431"/>
      <c r="J12" s="431"/>
      <c r="K12" s="201"/>
      <c r="L12" s="74"/>
      <c r="M12" s="457"/>
      <c r="N12" s="457"/>
    </row>
    <row r="13" spans="6:14" s="12" customFormat="1" ht="15" x14ac:dyDescent="0.45">
      <c r="F13" s="458" t="s">
        <v>2359</v>
      </c>
      <c r="G13" s="458"/>
      <c r="H13" s="458"/>
      <c r="I13" s="458"/>
      <c r="J13" s="458"/>
      <c r="K13" s="202"/>
      <c r="L13" s="74"/>
      <c r="M13" s="457"/>
      <c r="N13" s="457"/>
    </row>
    <row r="14" spans="6:14" s="12" customFormat="1" ht="15" x14ac:dyDescent="0.45">
      <c r="F14" s="459" t="s">
        <v>2360</v>
      </c>
      <c r="G14" s="459"/>
      <c r="H14" s="459"/>
      <c r="I14" s="459"/>
      <c r="J14" s="459"/>
      <c r="K14" s="203"/>
      <c r="L14" s="74"/>
      <c r="M14" s="457"/>
      <c r="N14" s="457"/>
    </row>
    <row r="15" spans="6:14" s="12" customFormat="1" ht="15" x14ac:dyDescent="0.45">
      <c r="F15" s="454" t="s">
        <v>2843</v>
      </c>
      <c r="G15" s="454"/>
      <c r="H15" s="454"/>
      <c r="I15" s="454"/>
      <c r="J15" s="454"/>
      <c r="K15" s="204"/>
      <c r="L15" s="74"/>
      <c r="M15" s="205"/>
      <c r="N15" s="205"/>
    </row>
    <row r="16" spans="6:14" s="12" customFormat="1" ht="15" x14ac:dyDescent="0.4">
      <c r="F16" s="438" t="s">
        <v>2235</v>
      </c>
      <c r="G16" s="438"/>
      <c r="H16" s="438"/>
      <c r="I16" s="438"/>
      <c r="J16" s="438"/>
      <c r="K16" s="438"/>
      <c r="L16" s="438"/>
      <c r="M16" s="438"/>
      <c r="N16" s="438"/>
    </row>
    <row r="17" spans="2:21" s="12" customFormat="1" ht="15" x14ac:dyDescent="0.45"/>
    <row r="18" spans="2:21" s="12" customFormat="1" ht="24" x14ac:dyDescent="0.5">
      <c r="F18" s="206" t="s">
        <v>2107</v>
      </c>
      <c r="G18" s="74"/>
      <c r="H18" s="207"/>
      <c r="I18" s="74"/>
      <c r="J18" s="207"/>
      <c r="K18" s="207"/>
      <c r="M18" s="208" t="s">
        <v>2108</v>
      </c>
      <c r="N18" s="209"/>
    </row>
    <row r="19" spans="2:21" s="12" customFormat="1" ht="15" x14ac:dyDescent="0.45">
      <c r="M19" s="447" t="s">
        <v>2540</v>
      </c>
      <c r="N19" s="448"/>
    </row>
    <row r="20" spans="2:21" ht="15" x14ac:dyDescent="0.5">
      <c r="F20" s="456" t="s">
        <v>2361</v>
      </c>
      <c r="G20" s="456"/>
      <c r="H20" s="456"/>
      <c r="I20" s="456"/>
      <c r="J20" s="456"/>
      <c r="K20" s="263"/>
      <c r="M20" s="12"/>
      <c r="N20" s="12"/>
    </row>
    <row r="21" spans="2:21" x14ac:dyDescent="0.5">
      <c r="B21" s="210" t="s">
        <v>1402</v>
      </c>
      <c r="C21" s="210" t="s">
        <v>1403</v>
      </c>
      <c r="D21" s="210" t="s">
        <v>1404</v>
      </c>
      <c r="E21" s="210" t="s">
        <v>1405</v>
      </c>
      <c r="F21" s="332" t="s">
        <v>2110</v>
      </c>
      <c r="G21" s="332" t="s">
        <v>1465</v>
      </c>
      <c r="H21" s="333" t="s">
        <v>1351</v>
      </c>
      <c r="I21" s="332" t="s">
        <v>1408</v>
      </c>
      <c r="J21" s="332" t="s">
        <v>1352</v>
      </c>
      <c r="K21" s="332" t="s">
        <v>970</v>
      </c>
      <c r="M21" s="451" t="s">
        <v>2109</v>
      </c>
      <c r="N21" s="451"/>
    </row>
    <row r="22" spans="2:21" ht="30" x14ac:dyDescent="0.5">
      <c r="B22" s="214"/>
      <c r="C22" s="214"/>
      <c r="D22" s="214"/>
      <c r="E22" s="214"/>
      <c r="F22" s="406" t="s">
        <v>3466</v>
      </c>
      <c r="G22" s="406" t="s">
        <v>2362</v>
      </c>
      <c r="H22" s="406" t="s">
        <v>3405</v>
      </c>
      <c r="I22" s="406" t="s">
        <v>1466</v>
      </c>
      <c r="J22" s="407">
        <v>284906569.10000002</v>
      </c>
      <c r="K22" s="334" t="s">
        <v>1467</v>
      </c>
      <c r="M22" s="455" t="s">
        <v>2111</v>
      </c>
      <c r="N22" s="455"/>
    </row>
    <row r="23" spans="2:21" ht="15" x14ac:dyDescent="0.5">
      <c r="B23" s="214"/>
      <c r="C23" s="214"/>
      <c r="D23" s="214"/>
      <c r="E23" s="214"/>
      <c r="F23" s="406" t="s">
        <v>1400</v>
      </c>
      <c r="G23" s="406" t="s">
        <v>2362</v>
      </c>
      <c r="H23" s="406" t="s">
        <v>3406</v>
      </c>
      <c r="I23" s="406" t="s">
        <v>1466</v>
      </c>
      <c r="J23" s="407">
        <v>179928651.59</v>
      </c>
      <c r="K23" s="334" t="s">
        <v>1467</v>
      </c>
      <c r="M23" s="455"/>
      <c r="N23" s="455"/>
    </row>
    <row r="24" spans="2:21" ht="15" x14ac:dyDescent="0.5">
      <c r="B24" s="214"/>
      <c r="C24" s="214"/>
      <c r="D24" s="214"/>
      <c r="E24" s="214"/>
      <c r="F24" s="406" t="s">
        <v>1400</v>
      </c>
      <c r="G24" s="406" t="s">
        <v>2362</v>
      </c>
      <c r="H24" s="406" t="s">
        <v>3407</v>
      </c>
      <c r="I24" s="406" t="s">
        <v>1470</v>
      </c>
      <c r="J24" s="407">
        <v>750000</v>
      </c>
      <c r="K24" s="334" t="s">
        <v>1467</v>
      </c>
      <c r="M24" s="455"/>
      <c r="N24" s="455"/>
    </row>
    <row r="25" spans="2:21" ht="15" x14ac:dyDescent="0.5">
      <c r="B25" s="214"/>
      <c r="C25" s="214"/>
      <c r="D25" s="214"/>
      <c r="E25" s="214"/>
      <c r="F25" s="406" t="s">
        <v>1400</v>
      </c>
      <c r="G25" s="406" t="s">
        <v>2362</v>
      </c>
      <c r="H25" s="406" t="s">
        <v>3408</v>
      </c>
      <c r="I25" s="406" t="s">
        <v>1466</v>
      </c>
      <c r="J25" s="407">
        <v>0</v>
      </c>
      <c r="K25" s="334" t="s">
        <v>1467</v>
      </c>
      <c r="M25" s="455"/>
      <c r="N25" s="455"/>
    </row>
    <row r="26" spans="2:21" ht="30" x14ac:dyDescent="0.5">
      <c r="B26" s="214"/>
      <c r="C26" s="214"/>
      <c r="D26" s="214"/>
      <c r="E26" s="214"/>
      <c r="F26" s="406" t="s">
        <v>1400</v>
      </c>
      <c r="G26" s="406" t="s">
        <v>2362</v>
      </c>
      <c r="H26" s="406" t="s">
        <v>3409</v>
      </c>
      <c r="I26" s="406" t="s">
        <v>1466</v>
      </c>
      <c r="J26" s="407">
        <v>5694478.2000000002</v>
      </c>
      <c r="K26" s="334" t="s">
        <v>1467</v>
      </c>
      <c r="M26" s="455"/>
      <c r="N26" s="455"/>
    </row>
    <row r="27" spans="2:21" ht="15" x14ac:dyDescent="0.5">
      <c r="B27" s="214"/>
      <c r="C27" s="214"/>
      <c r="D27" s="214"/>
      <c r="E27" s="214"/>
      <c r="F27" s="406" t="s">
        <v>1400</v>
      </c>
      <c r="G27" s="406" t="s">
        <v>2362</v>
      </c>
      <c r="H27" s="406" t="s">
        <v>3410</v>
      </c>
      <c r="I27" s="406" t="s">
        <v>1466</v>
      </c>
      <c r="J27" s="407">
        <v>5412990.3600000003</v>
      </c>
      <c r="K27" s="334" t="s">
        <v>1467</v>
      </c>
      <c r="M27" s="449" t="s">
        <v>2363</v>
      </c>
      <c r="N27" s="449"/>
    </row>
    <row r="28" spans="2:21" ht="15" x14ac:dyDescent="0.5">
      <c r="B28" s="214"/>
      <c r="C28" s="214"/>
      <c r="D28" s="214"/>
      <c r="E28" s="214"/>
      <c r="F28" s="406" t="s">
        <v>1400</v>
      </c>
      <c r="G28" s="406" t="s">
        <v>1523</v>
      </c>
      <c r="H28" s="406" t="s">
        <v>3405</v>
      </c>
      <c r="I28" s="406" t="s">
        <v>1466</v>
      </c>
      <c r="J28" s="407">
        <v>785.02</v>
      </c>
      <c r="K28" s="334" t="s">
        <v>1467</v>
      </c>
      <c r="M28" s="450" t="s">
        <v>2364</v>
      </c>
      <c r="N28" s="450"/>
    </row>
    <row r="29" spans="2:21" ht="15.4" thickBot="1" x14ac:dyDescent="0.55000000000000004">
      <c r="B29" s="214"/>
      <c r="C29" s="214"/>
      <c r="D29" s="214"/>
      <c r="E29" s="214"/>
      <c r="F29" s="406" t="s">
        <v>1400</v>
      </c>
      <c r="G29" s="406" t="s">
        <v>1523</v>
      </c>
      <c r="H29" s="406" t="s">
        <v>3406</v>
      </c>
      <c r="I29" s="406" t="s">
        <v>1466</v>
      </c>
      <c r="J29" s="407">
        <v>785.02</v>
      </c>
      <c r="K29" s="334" t="s">
        <v>1467</v>
      </c>
      <c r="M29" s="213"/>
      <c r="N29" s="213"/>
    </row>
    <row r="30" spans="2:21" ht="45" x14ac:dyDescent="0.5">
      <c r="B30" s="214"/>
      <c r="C30" s="214"/>
      <c r="D30" s="214"/>
      <c r="E30" s="214"/>
      <c r="F30" s="406" t="s">
        <v>1394</v>
      </c>
      <c r="G30" s="406" t="s">
        <v>2362</v>
      </c>
      <c r="H30" s="406" t="s">
        <v>3411</v>
      </c>
      <c r="I30" s="406" t="s">
        <v>1466</v>
      </c>
      <c r="J30" s="407">
        <v>226964.34999999998</v>
      </c>
      <c r="K30" s="334" t="s">
        <v>1467</v>
      </c>
      <c r="P30" s="144"/>
      <c r="Q30" s="12"/>
      <c r="R30" s="145"/>
      <c r="S30" s="12"/>
      <c r="T30" s="145"/>
      <c r="U30" s="12"/>
    </row>
    <row r="31" spans="2:21" ht="45" x14ac:dyDescent="0.5">
      <c r="B31" s="214"/>
      <c r="C31" s="214"/>
      <c r="D31" s="214"/>
      <c r="E31" s="214"/>
      <c r="F31" s="406" t="s">
        <v>1394</v>
      </c>
      <c r="G31" s="406" t="s">
        <v>2362</v>
      </c>
      <c r="H31" s="406" t="s">
        <v>3412</v>
      </c>
      <c r="I31" s="406" t="s">
        <v>1468</v>
      </c>
      <c r="J31" s="407">
        <v>0</v>
      </c>
      <c r="K31" s="334" t="s">
        <v>1467</v>
      </c>
      <c r="P31" s="446"/>
      <c r="Q31" s="446"/>
      <c r="R31" s="446"/>
      <c r="S31" s="446"/>
      <c r="T31" s="446"/>
      <c r="U31" s="446"/>
    </row>
    <row r="32" spans="2:21" ht="45" x14ac:dyDescent="0.5">
      <c r="B32" s="214"/>
      <c r="C32" s="214"/>
      <c r="D32" s="214"/>
      <c r="E32" s="214"/>
      <c r="F32" s="406" t="s">
        <v>1394</v>
      </c>
      <c r="G32" s="406" t="s">
        <v>2362</v>
      </c>
      <c r="H32" s="406" t="s">
        <v>3413</v>
      </c>
      <c r="I32" s="406" t="s">
        <v>1470</v>
      </c>
      <c r="J32" s="407">
        <v>360000</v>
      </c>
      <c r="K32" s="334" t="s">
        <v>1467</v>
      </c>
    </row>
    <row r="33" spans="2:11" ht="45" x14ac:dyDescent="0.5">
      <c r="B33" s="214"/>
      <c r="C33" s="214"/>
      <c r="D33" s="214"/>
      <c r="E33" s="214"/>
      <c r="F33" s="406" t="s">
        <v>1394</v>
      </c>
      <c r="G33" s="406" t="s">
        <v>2362</v>
      </c>
      <c r="H33" s="406" t="s">
        <v>3414</v>
      </c>
      <c r="I33" s="406" t="s">
        <v>1470</v>
      </c>
      <c r="J33" s="407">
        <v>3735990</v>
      </c>
      <c r="K33" s="334" t="s">
        <v>1467</v>
      </c>
    </row>
    <row r="34" spans="2:11" ht="45" x14ac:dyDescent="0.5">
      <c r="B34" s="214"/>
      <c r="C34" s="214"/>
      <c r="D34" s="214"/>
      <c r="E34" s="214"/>
      <c r="F34" s="406" t="s">
        <v>1394</v>
      </c>
      <c r="G34" s="406" t="s">
        <v>2362</v>
      </c>
      <c r="H34" s="406" t="s">
        <v>3415</v>
      </c>
      <c r="I34" s="406" t="s">
        <v>1466</v>
      </c>
      <c r="J34" s="407">
        <v>1827711.27</v>
      </c>
      <c r="K34" s="334" t="s">
        <v>1467</v>
      </c>
    </row>
    <row r="35" spans="2:11" ht="45" x14ac:dyDescent="0.5">
      <c r="B35" s="214"/>
      <c r="C35" s="214"/>
      <c r="D35" s="214"/>
      <c r="E35" s="214"/>
      <c r="F35" s="406" t="s">
        <v>1394</v>
      </c>
      <c r="G35" s="406" t="s">
        <v>2362</v>
      </c>
      <c r="H35" s="406" t="s">
        <v>3416</v>
      </c>
      <c r="I35" s="406" t="s">
        <v>1466</v>
      </c>
      <c r="J35" s="407">
        <v>80077838.309999987</v>
      </c>
      <c r="K35" s="334" t="s">
        <v>1467</v>
      </c>
    </row>
    <row r="36" spans="2:11" ht="45" x14ac:dyDescent="0.5">
      <c r="B36" s="214"/>
      <c r="C36" s="214"/>
      <c r="D36" s="214"/>
      <c r="E36" s="214"/>
      <c r="F36" s="406" t="s">
        <v>1394</v>
      </c>
      <c r="G36" s="406" t="s">
        <v>2362</v>
      </c>
      <c r="H36" s="406" t="s">
        <v>3417</v>
      </c>
      <c r="I36" s="406" t="s">
        <v>1466</v>
      </c>
      <c r="J36" s="407">
        <v>368098.21</v>
      </c>
      <c r="K36" s="334" t="s">
        <v>1467</v>
      </c>
    </row>
    <row r="37" spans="2:11" ht="45" x14ac:dyDescent="0.5">
      <c r="B37" s="214"/>
      <c r="C37" s="214"/>
      <c r="D37" s="214"/>
      <c r="E37" s="214"/>
      <c r="F37" s="406" t="s">
        <v>1394</v>
      </c>
      <c r="G37" s="406" t="s">
        <v>2362</v>
      </c>
      <c r="H37" s="406" t="s">
        <v>3418</v>
      </c>
      <c r="I37" s="406" t="s">
        <v>1466</v>
      </c>
      <c r="J37" s="407">
        <v>300000</v>
      </c>
      <c r="K37" s="334" t="s">
        <v>1467</v>
      </c>
    </row>
    <row r="38" spans="2:11" ht="45" x14ac:dyDescent="0.5">
      <c r="B38" s="214"/>
      <c r="C38" s="214"/>
      <c r="D38" s="214"/>
      <c r="E38" s="214"/>
      <c r="F38" s="406" t="s">
        <v>1394</v>
      </c>
      <c r="G38" s="406" t="s">
        <v>2362</v>
      </c>
      <c r="H38" s="406" t="s">
        <v>3419</v>
      </c>
      <c r="I38" s="406" t="s">
        <v>1466</v>
      </c>
      <c r="J38" s="407">
        <v>103691735.50999999</v>
      </c>
      <c r="K38" s="334" t="s">
        <v>1467</v>
      </c>
    </row>
    <row r="39" spans="2:11" ht="45" x14ac:dyDescent="0.5">
      <c r="B39" s="214"/>
      <c r="C39" s="214"/>
      <c r="D39" s="214"/>
      <c r="E39" s="214"/>
      <c r="F39" s="406" t="s">
        <v>1394</v>
      </c>
      <c r="G39" s="406" t="s">
        <v>1523</v>
      </c>
      <c r="H39" s="406" t="s">
        <v>3412</v>
      </c>
      <c r="I39" s="406" t="s">
        <v>2841</v>
      </c>
      <c r="J39" s="407">
        <v>0</v>
      </c>
      <c r="K39" s="334" t="s">
        <v>1467</v>
      </c>
    </row>
    <row r="40" spans="2:11" ht="30" x14ac:dyDescent="0.5">
      <c r="B40" s="214"/>
      <c r="C40" s="214"/>
      <c r="D40" s="214"/>
      <c r="E40" s="214"/>
      <c r="F40" s="406" t="s">
        <v>1436</v>
      </c>
      <c r="G40" s="406" t="s">
        <v>2362</v>
      </c>
      <c r="H40" s="406" t="s">
        <v>3420</v>
      </c>
      <c r="I40" s="406" t="s">
        <v>1466</v>
      </c>
      <c r="J40" s="407">
        <v>478654938.37</v>
      </c>
      <c r="K40" s="334" t="s">
        <v>1467</v>
      </c>
    </row>
    <row r="41" spans="2:11" ht="15" x14ac:dyDescent="0.5">
      <c r="B41" s="214"/>
      <c r="C41" s="214"/>
      <c r="D41" s="214"/>
      <c r="E41" s="214"/>
      <c r="F41" s="406" t="s">
        <v>1431</v>
      </c>
      <c r="G41" s="406" t="s">
        <v>2362</v>
      </c>
      <c r="H41" s="406" t="s">
        <v>3421</v>
      </c>
      <c r="I41" s="406" t="s">
        <v>1468</v>
      </c>
      <c r="J41" s="407">
        <v>14338537.369999997</v>
      </c>
      <c r="K41" s="334" t="s">
        <v>1467</v>
      </c>
    </row>
    <row r="42" spans="2:11" ht="30" x14ac:dyDescent="0.5">
      <c r="B42" s="214"/>
      <c r="C42" s="214"/>
      <c r="D42" s="214"/>
      <c r="E42" s="214"/>
      <c r="F42" s="406" t="s">
        <v>1431</v>
      </c>
      <c r="G42" s="406" t="s">
        <v>2362</v>
      </c>
      <c r="H42" s="406" t="s">
        <v>3422</v>
      </c>
      <c r="I42" s="406" t="s">
        <v>1466</v>
      </c>
      <c r="J42" s="407">
        <v>12234339.889999999</v>
      </c>
      <c r="K42" s="334" t="s">
        <v>1467</v>
      </c>
    </row>
    <row r="43" spans="2:11" ht="15" x14ac:dyDescent="0.5">
      <c r="B43" s="214"/>
      <c r="C43" s="214"/>
      <c r="D43" s="214"/>
      <c r="E43" s="214"/>
      <c r="F43" s="406" t="s">
        <v>1431</v>
      </c>
      <c r="G43" s="406" t="s">
        <v>2362</v>
      </c>
      <c r="H43" s="406" t="s">
        <v>3423</v>
      </c>
      <c r="I43" s="406" t="s">
        <v>1466</v>
      </c>
      <c r="J43" s="407">
        <v>0</v>
      </c>
      <c r="K43" s="334" t="s">
        <v>1467</v>
      </c>
    </row>
    <row r="44" spans="2:11" ht="30" x14ac:dyDescent="0.5">
      <c r="B44" s="214"/>
      <c r="C44" s="214"/>
      <c r="D44" s="214"/>
      <c r="E44" s="214"/>
      <c r="F44" s="406" t="s">
        <v>1431</v>
      </c>
      <c r="G44" s="406" t="s">
        <v>2362</v>
      </c>
      <c r="H44" s="406" t="s">
        <v>3424</v>
      </c>
      <c r="I44" s="406" t="s">
        <v>1470</v>
      </c>
      <c r="J44" s="407">
        <v>40747430</v>
      </c>
      <c r="K44" s="334" t="s">
        <v>1467</v>
      </c>
    </row>
    <row r="45" spans="2:11" ht="15" x14ac:dyDescent="0.5">
      <c r="B45" s="214"/>
      <c r="C45" s="214"/>
      <c r="D45" s="214"/>
      <c r="E45" s="214"/>
      <c r="F45" s="406" t="s">
        <v>1431</v>
      </c>
      <c r="G45" s="406" t="s">
        <v>2362</v>
      </c>
      <c r="H45" s="406" t="s">
        <v>3425</v>
      </c>
      <c r="I45" s="406" t="s">
        <v>1466</v>
      </c>
      <c r="J45" s="407">
        <v>15026946.689999996</v>
      </c>
      <c r="K45" s="334" t="s">
        <v>1467</v>
      </c>
    </row>
    <row r="46" spans="2:11" ht="30" x14ac:dyDescent="0.5">
      <c r="B46" s="214"/>
      <c r="C46" s="214"/>
      <c r="D46" s="214"/>
      <c r="E46" s="214"/>
      <c r="F46" s="406" t="s">
        <v>1420</v>
      </c>
      <c r="G46" s="406" t="s">
        <v>2362</v>
      </c>
      <c r="H46" s="406" t="s">
        <v>3426</v>
      </c>
      <c r="I46" s="406" t="s">
        <v>1466</v>
      </c>
      <c r="J46" s="407">
        <v>0</v>
      </c>
      <c r="K46" s="334" t="s">
        <v>1467</v>
      </c>
    </row>
    <row r="47" spans="2:11" ht="30" x14ac:dyDescent="0.5">
      <c r="B47" s="214"/>
      <c r="C47" s="214"/>
      <c r="D47" s="214"/>
      <c r="E47" s="214"/>
      <c r="F47" s="406" t="s">
        <v>1420</v>
      </c>
      <c r="G47" s="406" t="s">
        <v>2362</v>
      </c>
      <c r="H47" s="406" t="s">
        <v>3427</v>
      </c>
      <c r="I47" s="406" t="s">
        <v>1468</v>
      </c>
      <c r="J47" s="407">
        <v>6663658</v>
      </c>
      <c r="K47" s="334" t="s">
        <v>1467</v>
      </c>
    </row>
    <row r="48" spans="2:11" ht="30" x14ac:dyDescent="0.5">
      <c r="B48" s="214"/>
      <c r="C48" s="214"/>
      <c r="D48" s="214"/>
      <c r="E48" s="214"/>
      <c r="F48" s="406" t="s">
        <v>1420</v>
      </c>
      <c r="G48" s="406" t="s">
        <v>2362</v>
      </c>
      <c r="H48" s="406" t="s">
        <v>3411</v>
      </c>
      <c r="I48" s="406" t="s">
        <v>1468</v>
      </c>
      <c r="J48" s="407">
        <v>0</v>
      </c>
      <c r="K48" s="334" t="s">
        <v>1467</v>
      </c>
    </row>
    <row r="49" spans="2:14" ht="30" x14ac:dyDescent="0.5">
      <c r="B49" s="214"/>
      <c r="C49" s="214"/>
      <c r="D49" s="214"/>
      <c r="E49" s="214"/>
      <c r="F49" s="406" t="s">
        <v>1420</v>
      </c>
      <c r="G49" s="406" t="s">
        <v>2362</v>
      </c>
      <c r="H49" s="406" t="s">
        <v>3428</v>
      </c>
      <c r="I49" s="406" t="s">
        <v>1466</v>
      </c>
      <c r="J49" s="407">
        <v>0</v>
      </c>
      <c r="K49" s="334" t="s">
        <v>1467</v>
      </c>
    </row>
    <row r="50" spans="2:14" ht="30" x14ac:dyDescent="0.5">
      <c r="B50" s="214"/>
      <c r="C50" s="214"/>
      <c r="D50" s="214"/>
      <c r="E50" s="214"/>
      <c r="F50" s="406" t="s">
        <v>1420</v>
      </c>
      <c r="G50" s="406" t="s">
        <v>2362</v>
      </c>
      <c r="H50" s="406" t="s">
        <v>3429</v>
      </c>
      <c r="I50" s="406" t="s">
        <v>1466</v>
      </c>
      <c r="J50" s="407">
        <v>6919.85</v>
      </c>
      <c r="K50" s="334" t="s">
        <v>1467</v>
      </c>
    </row>
    <row r="51" spans="2:14" ht="30" x14ac:dyDescent="0.5">
      <c r="B51" s="210" t="str">
        <f>IFERROR(VLOOKUP(Government_revenues_table[[#This Row],[Classification SFP]],Table6_GFS_codes_classification[],COLUMNS($F:F)+3,FALSE),"Do not enter data")</f>
        <v>Autre revenu (14E)</v>
      </c>
      <c r="C51" s="210" t="str">
        <f>IFERROR(VLOOKUP(Government_revenues_table[[#This Row],[Classification SFP]],Table6_GFS_codes_classification[],COLUMNS($F:G)+3,FALSE),"Do not enter data")</f>
        <v>Ventes de marchandises et de services (142E)</v>
      </c>
      <c r="D51" s="210" t="str">
        <f>IFERROR(VLOOKUP(Government_revenues_table[[#This Row],[Classification SFP]],Table6_GFS_codes_classification[],COLUMNS($F:H)+3,FALSE),"Do not enter data")</f>
        <v>Frais administratifs pour services gouvernementaux (1422E)</v>
      </c>
      <c r="E51" s="210" t="str">
        <f>IFERROR(VLOOKUP(Government_revenues_table[[#This Row],[Classification SFP]],Table6_GFS_codes_classification[],COLUMNS($F:I)+3,FALSE),"Do not enter data")</f>
        <v>Frais administratifs pour services gouvernementaux (1422E)</v>
      </c>
      <c r="F51" s="406" t="s">
        <v>1420</v>
      </c>
      <c r="G51" s="406" t="s">
        <v>2362</v>
      </c>
      <c r="H51" s="406" t="s">
        <v>3430</v>
      </c>
      <c r="I51" s="406" t="s">
        <v>1470</v>
      </c>
      <c r="J51" s="407">
        <v>650000</v>
      </c>
      <c r="K51" s="334" t="s">
        <v>1467</v>
      </c>
    </row>
    <row r="52" spans="2:14" ht="30" x14ac:dyDescent="0.5">
      <c r="B52" s="210" t="str">
        <f>IFERROR(VLOOKUP(Government_revenues_table[[#This Row],[Classification SFP]],Table6_GFS_codes_classification[],COLUMNS($F:F)+3,FALSE),"Do not enter data")</f>
        <v>Autre revenu (14E)</v>
      </c>
      <c r="C52" s="210" t="str">
        <f>IFERROR(VLOOKUP(Government_revenues_table[[#This Row],[Classification SFP]],Table6_GFS_codes_classification[],COLUMNS($F:G)+3,FALSE),"Do not enter data")</f>
        <v>Ventes de marchandises et de services (142E)</v>
      </c>
      <c r="D52" s="210" t="str">
        <f>IFERROR(VLOOKUP(Government_revenues_table[[#This Row],[Classification SFP]],Table6_GFS_codes_classification[],COLUMNS($F:H)+3,FALSE),"Do not enter data")</f>
        <v>Frais administratifs pour services gouvernementaux (1422E)</v>
      </c>
      <c r="E52" s="210" t="str">
        <f>IFERROR(VLOOKUP(Government_revenues_table[[#This Row],[Classification SFP]],Table6_GFS_codes_classification[],COLUMNS($F:I)+3,FALSE),"Do not enter data")</f>
        <v>Frais administratifs pour services gouvernementaux (1422E)</v>
      </c>
      <c r="F52" s="406" t="s">
        <v>1420</v>
      </c>
      <c r="G52" s="406" t="s">
        <v>2362</v>
      </c>
      <c r="H52" s="406" t="s">
        <v>3431</v>
      </c>
      <c r="I52" s="406" t="s">
        <v>1468</v>
      </c>
      <c r="J52" s="407">
        <v>17681488.460000005</v>
      </c>
      <c r="K52" s="334" t="s">
        <v>1467</v>
      </c>
    </row>
    <row r="53" spans="2:14" ht="30" x14ac:dyDescent="0.5">
      <c r="B53" s="210" t="str">
        <f>IFERROR(VLOOKUP(Government_revenues_table[[#This Row],[Classification SFP]],Table6_GFS_codes_classification[],COLUMNS($F:F)+3,FALSE),"Do not enter data")</f>
        <v>Autre revenu (14E)</v>
      </c>
      <c r="C53" s="210" t="str">
        <f>IFERROR(VLOOKUP(Government_revenues_table[[#This Row],[Classification SFP]],Table6_GFS_codes_classification[],COLUMNS($F:G)+3,FALSE),"Do not enter data")</f>
        <v>Ventes de marchandises et de services (142E)</v>
      </c>
      <c r="D53" s="210" t="str">
        <f>IFERROR(VLOOKUP(Government_revenues_table[[#This Row],[Classification SFP]],Table6_GFS_codes_classification[],COLUMNS($F:H)+3,FALSE),"Do not enter data")</f>
        <v>Frais administratifs pour services gouvernementaux (1422E)</v>
      </c>
      <c r="E53" s="210" t="str">
        <f>IFERROR(VLOOKUP(Government_revenues_table[[#This Row],[Classification SFP]],Table6_GFS_codes_classification[],COLUMNS($F:I)+3,FALSE),"Do not enter data")</f>
        <v>Frais administratifs pour services gouvernementaux (1422E)</v>
      </c>
      <c r="F53" s="406" t="s">
        <v>1420</v>
      </c>
      <c r="G53" s="406" t="s">
        <v>2362</v>
      </c>
      <c r="H53" s="406" t="s">
        <v>3432</v>
      </c>
      <c r="I53" s="406" t="s">
        <v>1468</v>
      </c>
      <c r="J53" s="407">
        <v>7370537.5</v>
      </c>
      <c r="K53" s="334" t="s">
        <v>1467</v>
      </c>
    </row>
    <row r="54" spans="2:14" ht="30" x14ac:dyDescent="0.5">
      <c r="B54" s="210" t="str">
        <f>IFERROR(VLOOKUP(Government_revenues_table[[#This Row],[Classification SFP]],Table6_GFS_codes_classification[],COLUMNS($F:F)+3,FALSE),"Do not enter data")</f>
        <v>Autre revenu (14E)</v>
      </c>
      <c r="C54" s="210" t="str">
        <f>IFERROR(VLOOKUP(Government_revenues_table[[#This Row],[Classification SFP]],Table6_GFS_codes_classification[],COLUMNS($F:G)+3,FALSE),"Do not enter data")</f>
        <v>Ventes de marchandises et de services (142E)</v>
      </c>
      <c r="D54" s="210" t="str">
        <f>IFERROR(VLOOKUP(Government_revenues_table[[#This Row],[Classification SFP]],Table6_GFS_codes_classification[],COLUMNS($F:H)+3,FALSE),"Do not enter data")</f>
        <v>Frais administratifs pour services gouvernementaux (1422E)</v>
      </c>
      <c r="E54" s="210" t="str">
        <f>IFERROR(VLOOKUP(Government_revenues_table[[#This Row],[Classification SFP]],Table6_GFS_codes_classification[],COLUMNS($F:I)+3,FALSE),"Do not enter data")</f>
        <v>Frais administratifs pour services gouvernementaux (1422E)</v>
      </c>
      <c r="F54" s="406" t="s">
        <v>1420</v>
      </c>
      <c r="G54" s="406" t="s">
        <v>2362</v>
      </c>
      <c r="H54" s="406" t="s">
        <v>3433</v>
      </c>
      <c r="I54" s="406" t="s">
        <v>1470</v>
      </c>
      <c r="J54" s="407">
        <v>13970370.609999999</v>
      </c>
      <c r="K54" s="334" t="s">
        <v>1467</v>
      </c>
    </row>
    <row r="55" spans="2:14" ht="30" x14ac:dyDescent="0.5">
      <c r="B55" s="210" t="str">
        <f>IFERROR(VLOOKUP(Government_revenues_table[[#This Row],[Classification SFP]],Table6_GFS_codes_classification[],COLUMNS($F:F)+3,FALSE),"Do not enter data")</f>
        <v>Autre revenu (14E)</v>
      </c>
      <c r="C55" s="210" t="str">
        <f>IFERROR(VLOOKUP(Government_revenues_table[[#This Row],[Classification SFP]],Table6_GFS_codes_classification[],COLUMNS($F:G)+3,FALSE),"Do not enter data")</f>
        <v>Ventes de marchandises et de services (142E)</v>
      </c>
      <c r="D55" s="210" t="str">
        <f>IFERROR(VLOOKUP(Government_revenues_table[[#This Row],[Classification SFP]],Table6_GFS_codes_classification[],COLUMNS($F:H)+3,FALSE),"Do not enter data")</f>
        <v>Frais administratifs pour services gouvernementaux (1422E)</v>
      </c>
      <c r="E55" s="210" t="str">
        <f>IFERROR(VLOOKUP(Government_revenues_table[[#This Row],[Classification SFP]],Table6_GFS_codes_classification[],COLUMNS($F:I)+3,FALSE),"Do not enter data")</f>
        <v>Frais administratifs pour services gouvernementaux (1422E)</v>
      </c>
      <c r="F55" s="406" t="s">
        <v>1420</v>
      </c>
      <c r="G55" s="406" t="s">
        <v>2362</v>
      </c>
      <c r="H55" s="406" t="s">
        <v>3434</v>
      </c>
      <c r="I55" s="406" t="s">
        <v>1468</v>
      </c>
      <c r="J55" s="407">
        <v>0</v>
      </c>
      <c r="K55" s="334" t="s">
        <v>1467</v>
      </c>
    </row>
    <row r="56" spans="2:14" ht="30" x14ac:dyDescent="0.5">
      <c r="B56" s="210" t="str">
        <f>IFERROR(VLOOKUP(Government_revenues_table[[#This Row],[Classification SFP]],Table6_GFS_codes_classification[],COLUMNS($F:F)+3,FALSE),"Do not enter data")</f>
        <v>Autre revenu (14E)</v>
      </c>
      <c r="C56" s="210" t="str">
        <f>IFERROR(VLOOKUP(Government_revenues_table[[#This Row],[Classification SFP]],Table6_GFS_codes_classification[],COLUMNS($F:G)+3,FALSE),"Do not enter data")</f>
        <v>Ventes de marchandises et de services (142E)</v>
      </c>
      <c r="D56" s="210" t="str">
        <f>IFERROR(VLOOKUP(Government_revenues_table[[#This Row],[Classification SFP]],Table6_GFS_codes_classification[],COLUMNS($F:H)+3,FALSE),"Do not enter data")</f>
        <v>Frais administratifs pour services gouvernementaux (1422E)</v>
      </c>
      <c r="E56" s="210" t="str">
        <f>IFERROR(VLOOKUP(Government_revenues_table[[#This Row],[Classification SFP]],Table6_GFS_codes_classification[],COLUMNS($F:I)+3,FALSE),"Do not enter data")</f>
        <v>Frais administratifs pour services gouvernementaux (1422E)</v>
      </c>
      <c r="F56" s="406" t="s">
        <v>1420</v>
      </c>
      <c r="G56" s="406" t="s">
        <v>2362</v>
      </c>
      <c r="H56" s="406" t="s">
        <v>3435</v>
      </c>
      <c r="I56" s="406" t="s">
        <v>1468</v>
      </c>
      <c r="J56" s="407">
        <v>5903964</v>
      </c>
      <c r="K56" s="334" t="s">
        <v>1467</v>
      </c>
    </row>
    <row r="57" spans="2:14" ht="30" x14ac:dyDescent="0.5">
      <c r="B57" s="210" t="str">
        <f>IFERROR(VLOOKUP(Government_revenues_table[[#This Row],[Classification SFP]],Table6_GFS_codes_classification[],COLUMNS($F:F)+3,FALSE),"Do not enter data")</f>
        <v>Autre revenu (14E)</v>
      </c>
      <c r="C57" s="210" t="str">
        <f>IFERROR(VLOOKUP(Government_revenues_table[[#This Row],[Classification SFP]],Table6_GFS_codes_classification[],COLUMNS($F:G)+3,FALSE),"Do not enter data")</f>
        <v>Ventes de marchandises et de services (142E)</v>
      </c>
      <c r="D57" s="210" t="str">
        <f>IFERROR(VLOOKUP(Government_revenues_table[[#This Row],[Classification SFP]],Table6_GFS_codes_classification[],COLUMNS($F:H)+3,FALSE),"Do not enter data")</f>
        <v>Frais administratifs pour services gouvernementaux (1422E)</v>
      </c>
      <c r="E57" s="210" t="str">
        <f>IFERROR(VLOOKUP(Government_revenues_table[[#This Row],[Classification SFP]],Table6_GFS_codes_classification[],COLUMNS($F:I)+3,FALSE),"Do not enter data")</f>
        <v>Frais administratifs pour services gouvernementaux (1422E)</v>
      </c>
      <c r="F57" s="406" t="s">
        <v>1420</v>
      </c>
      <c r="G57" s="406" t="s">
        <v>2362</v>
      </c>
      <c r="H57" s="406" t="s">
        <v>3436</v>
      </c>
      <c r="I57" s="406" t="s">
        <v>1466</v>
      </c>
      <c r="J57" s="407">
        <v>700000</v>
      </c>
      <c r="K57" s="334" t="s">
        <v>1467</v>
      </c>
    </row>
    <row r="58" spans="2:14" ht="30" x14ac:dyDescent="0.5">
      <c r="B58" s="210" t="str">
        <f>IFERROR(VLOOKUP(Government_revenues_table[[#This Row],[Classification SFP]],Table6_GFS_codes_classification[],COLUMNS($F:F)+3,FALSE),"Do not enter data")</f>
        <v>Autre revenu (14E)</v>
      </c>
      <c r="C58" s="210" t="str">
        <f>IFERROR(VLOOKUP(Government_revenues_table[[#This Row],[Classification SFP]],Table6_GFS_codes_classification[],COLUMNS($F:G)+3,FALSE),"Do not enter data")</f>
        <v>Ventes de marchandises et de services (142E)</v>
      </c>
      <c r="D58" s="210" t="str">
        <f>IFERROR(VLOOKUP(Government_revenues_table[[#This Row],[Classification SFP]],Table6_GFS_codes_classification[],COLUMNS($F:H)+3,FALSE),"Do not enter data")</f>
        <v>Frais administratifs pour services gouvernementaux (1422E)</v>
      </c>
      <c r="E58" s="210" t="str">
        <f>IFERROR(VLOOKUP(Government_revenues_table[[#This Row],[Classification SFP]],Table6_GFS_codes_classification[],COLUMNS($F:I)+3,FALSE),"Do not enter data")</f>
        <v>Frais administratifs pour services gouvernementaux (1422E)</v>
      </c>
      <c r="F58" s="406" t="s">
        <v>1420</v>
      </c>
      <c r="G58" s="406" t="s">
        <v>2362</v>
      </c>
      <c r="H58" s="406" t="s">
        <v>3437</v>
      </c>
      <c r="I58" s="406" t="s">
        <v>1471</v>
      </c>
      <c r="J58" s="407">
        <v>0</v>
      </c>
      <c r="K58" s="334" t="s">
        <v>1467</v>
      </c>
    </row>
    <row r="59" spans="2:14" ht="30" x14ac:dyDescent="0.5">
      <c r="B59" s="210" t="str">
        <f>IFERROR(VLOOKUP(Government_revenues_table[[#This Row],[Classification SFP]],Table6_GFS_codes_classification[],COLUMNS($F:F)+3,FALSE),"Do not enter data")</f>
        <v>Autre revenu (14E)</v>
      </c>
      <c r="C59" s="210" t="str">
        <f>IFERROR(VLOOKUP(Government_revenues_table[[#This Row],[Classification SFP]],Table6_GFS_codes_classification[],COLUMNS($F:G)+3,FALSE),"Do not enter data")</f>
        <v>Ventes de marchandises et de services (142E)</v>
      </c>
      <c r="D59" s="210" t="str">
        <f>IFERROR(VLOOKUP(Government_revenues_table[[#This Row],[Classification SFP]],Table6_GFS_codes_classification[],COLUMNS($F:H)+3,FALSE),"Do not enter data")</f>
        <v>Frais administratifs pour services gouvernementaux (1422E)</v>
      </c>
      <c r="E59" s="210" t="str">
        <f>IFERROR(VLOOKUP(Government_revenues_table[[#This Row],[Classification SFP]],Table6_GFS_codes_classification[],COLUMNS($F:I)+3,FALSE),"Do not enter data")</f>
        <v>Frais administratifs pour services gouvernementaux (1422E)</v>
      </c>
      <c r="F59" s="406" t="s">
        <v>1420</v>
      </c>
      <c r="G59" s="406" t="s">
        <v>2362</v>
      </c>
      <c r="H59" s="406" t="s">
        <v>3438</v>
      </c>
      <c r="I59" s="406" t="s">
        <v>1471</v>
      </c>
      <c r="J59" s="407">
        <v>6950.95</v>
      </c>
      <c r="K59" s="334" t="s">
        <v>1467</v>
      </c>
    </row>
    <row r="60" spans="2:14" ht="30" x14ac:dyDescent="0.5">
      <c r="B60" s="210" t="str">
        <f>IFERROR(VLOOKUP(Government_revenues_table[[#This Row],[Classification SFP]],Table6_GFS_codes_classification[],COLUMNS($F:F)+3,FALSE),"Do not enter data")</f>
        <v>Autre revenu (14E)</v>
      </c>
      <c r="C60" s="210" t="str">
        <f>IFERROR(VLOOKUP(Government_revenues_table[[#This Row],[Classification SFP]],Table6_GFS_codes_classification[],COLUMNS($F:G)+3,FALSE),"Do not enter data")</f>
        <v>Ventes de marchandises et de services (142E)</v>
      </c>
      <c r="D60" s="210" t="str">
        <f>IFERROR(VLOOKUP(Government_revenues_table[[#This Row],[Classification SFP]],Table6_GFS_codes_classification[],COLUMNS($F:H)+3,FALSE),"Do not enter data")</f>
        <v>Frais administratifs pour services gouvernementaux (1422E)</v>
      </c>
      <c r="E60" s="210" t="str">
        <f>IFERROR(VLOOKUP(Government_revenues_table[[#This Row],[Classification SFP]],Table6_GFS_codes_classification[],COLUMNS($F:I)+3,FALSE),"Do not enter data")</f>
        <v>Frais administratifs pour services gouvernementaux (1422E)</v>
      </c>
      <c r="F60" s="406" t="s">
        <v>1420</v>
      </c>
      <c r="G60" s="406" t="s">
        <v>2362</v>
      </c>
      <c r="H60" s="406" t="s">
        <v>3439</v>
      </c>
      <c r="I60" s="406" t="s">
        <v>2842</v>
      </c>
      <c r="J60" s="407">
        <v>131783</v>
      </c>
      <c r="K60" s="334" t="s">
        <v>1467</v>
      </c>
    </row>
    <row r="61" spans="2:14" ht="30" x14ac:dyDescent="0.5">
      <c r="B61" s="210" t="str">
        <f>IFERROR(VLOOKUP(Government_revenues_table[[#This Row],[Classification SFP]],Table6_GFS_codes_classification[],COLUMNS($F:F)+3,FALSE),"Do not enter data")</f>
        <v>Autre revenu (14E)</v>
      </c>
      <c r="C61" s="210" t="str">
        <f>IFERROR(VLOOKUP(Government_revenues_table[[#This Row],[Classification SFP]],Table6_GFS_codes_classification[],COLUMNS($F:G)+3,FALSE),"Do not enter data")</f>
        <v>Ventes de marchandises et de services (142E)</v>
      </c>
      <c r="D61" s="210" t="str">
        <f>IFERROR(VLOOKUP(Government_revenues_table[[#This Row],[Classification SFP]],Table6_GFS_codes_classification[],COLUMNS($F:H)+3,FALSE),"Do not enter data")</f>
        <v>Frais administratifs pour services gouvernementaux (1422E)</v>
      </c>
      <c r="E61" s="210" t="str">
        <f>IFERROR(VLOOKUP(Government_revenues_table[[#This Row],[Classification SFP]],Table6_GFS_codes_classification[],COLUMNS($F:I)+3,FALSE),"Do not enter data")</f>
        <v>Frais administratifs pour services gouvernementaux (1422E)</v>
      </c>
      <c r="F61" s="406" t="s">
        <v>1420</v>
      </c>
      <c r="G61" s="406" t="s">
        <v>2362</v>
      </c>
      <c r="H61" s="406" t="s">
        <v>3440</v>
      </c>
      <c r="I61" s="406" t="s">
        <v>1466</v>
      </c>
      <c r="J61" s="407">
        <v>1436549</v>
      </c>
      <c r="K61" s="334" t="s">
        <v>1467</v>
      </c>
    </row>
    <row r="62" spans="2:14" ht="30" x14ac:dyDescent="0.5">
      <c r="B62" s="210" t="str">
        <f>IFERROR(VLOOKUP(Government_revenues_table[[#This Row],[Classification SFP]],Table6_GFS_codes_classification[],COLUMNS($F:F)+3,FALSE),"Do not enter data")</f>
        <v>Autre revenu (14E)</v>
      </c>
      <c r="C62" s="210" t="str">
        <f>IFERROR(VLOOKUP(Government_revenues_table[[#This Row],[Classification SFP]],Table6_GFS_codes_classification[],COLUMNS($F:G)+3,FALSE),"Do not enter data")</f>
        <v>Ventes de marchandises et de services (142E)</v>
      </c>
      <c r="D62" s="210" t="str">
        <f>IFERROR(VLOOKUP(Government_revenues_table[[#This Row],[Classification SFP]],Table6_GFS_codes_classification[],COLUMNS($F:H)+3,FALSE),"Do not enter data")</f>
        <v>Frais administratifs pour services gouvernementaux (1422E)</v>
      </c>
      <c r="E62" s="210" t="str">
        <f>IFERROR(VLOOKUP(Government_revenues_table[[#This Row],[Classification SFP]],Table6_GFS_codes_classification[],COLUMNS($F:I)+3,FALSE),"Do not enter data")</f>
        <v>Frais administratifs pour services gouvernementaux (1422E)</v>
      </c>
      <c r="F62" s="406" t="s">
        <v>1420</v>
      </c>
      <c r="G62" s="406" t="s">
        <v>2362</v>
      </c>
      <c r="H62" s="406" t="s">
        <v>3441</v>
      </c>
      <c r="I62" s="406" t="s">
        <v>1468</v>
      </c>
      <c r="J62" s="407">
        <v>668416</v>
      </c>
      <c r="K62" s="334" t="s">
        <v>1467</v>
      </c>
      <c r="N62" s="272"/>
    </row>
    <row r="63" spans="2:14" ht="30" x14ac:dyDescent="0.5">
      <c r="B63" s="210" t="str">
        <f>IFERROR(VLOOKUP(Government_revenues_table[[#This Row],[Classification SFP]],Table6_GFS_codes_classification[],COLUMNS($F:F)+3,FALSE),"Do not enter data")</f>
        <v>Autre revenu (14E)</v>
      </c>
      <c r="C63" s="210" t="str">
        <f>IFERROR(VLOOKUP(Government_revenues_table[[#This Row],[Classification SFP]],Table6_GFS_codes_classification[],COLUMNS($F:G)+3,FALSE),"Do not enter data")</f>
        <v>Ventes de marchandises et de services (142E)</v>
      </c>
      <c r="D63" s="210" t="str">
        <f>IFERROR(VLOOKUP(Government_revenues_table[[#This Row],[Classification SFP]],Table6_GFS_codes_classification[],COLUMNS($F:H)+3,FALSE),"Do not enter data")</f>
        <v>Frais administratifs pour services gouvernementaux (1422E)</v>
      </c>
      <c r="E63" s="210" t="str">
        <f>IFERROR(VLOOKUP(Government_revenues_table[[#This Row],[Classification SFP]],Table6_GFS_codes_classification[],COLUMNS($F:I)+3,FALSE),"Do not enter data")</f>
        <v>Frais administratifs pour services gouvernementaux (1422E)</v>
      </c>
      <c r="F63" s="406" t="s">
        <v>1420</v>
      </c>
      <c r="G63" s="406" t="s">
        <v>2362</v>
      </c>
      <c r="H63" s="406" t="s">
        <v>3442</v>
      </c>
      <c r="I63" s="406" t="s">
        <v>1466</v>
      </c>
      <c r="J63" s="407">
        <v>5724118.1200000001</v>
      </c>
      <c r="K63" s="334" t="s">
        <v>1467</v>
      </c>
      <c r="N63" s="272"/>
    </row>
    <row r="64" spans="2:14" ht="30" x14ac:dyDescent="0.5">
      <c r="B64" s="214" t="str">
        <f>IFERROR(VLOOKUP(Government_revenues_table[[#This Row],[Classification SFP]],Table6_GFS_codes_classification[],COLUMNS($F:F)+3,FALSE),"Do not enter data")</f>
        <v>Autre revenu (14E)</v>
      </c>
      <c r="C64" s="214" t="str">
        <f>IFERROR(VLOOKUP(Government_revenues_table[[#This Row],[Classification SFP]],Table6_GFS_codes_classification[],COLUMNS($F:G)+3,FALSE),"Do not enter data")</f>
        <v>Ventes de marchandises et de services (142E)</v>
      </c>
      <c r="D64" s="214" t="str">
        <f>IFERROR(VLOOKUP(Government_revenues_table[[#This Row],[Classification SFP]],Table6_GFS_codes_classification[],COLUMNS($F:H)+3,FALSE),"Do not enter data")</f>
        <v>Frais administratifs pour services gouvernementaux (1422E)</v>
      </c>
      <c r="E64" s="214" t="str">
        <f>IFERROR(VLOOKUP(Government_revenues_table[[#This Row],[Classification SFP]],Table6_GFS_codes_classification[],COLUMNS($F:I)+3,FALSE),"Do not enter data")</f>
        <v>Frais administratifs pour services gouvernementaux (1422E)</v>
      </c>
      <c r="F64" s="406" t="s">
        <v>1420</v>
      </c>
      <c r="G64" s="406" t="s">
        <v>1523</v>
      </c>
      <c r="H64" s="406" t="s">
        <v>3443</v>
      </c>
      <c r="I64" s="406" t="s">
        <v>2841</v>
      </c>
      <c r="J64" s="407">
        <v>0</v>
      </c>
      <c r="K64" s="334" t="s">
        <v>1467</v>
      </c>
    </row>
    <row r="65" spans="2:11" ht="30" x14ac:dyDescent="0.5">
      <c r="B65" s="210" t="str">
        <f>IFERROR(VLOOKUP(Government_revenues_table[[#This Row],[Classification SFP]],Table6_GFS_codes_classification[],COLUMNS($F:F)+3,FALSE),"Do not enter data")</f>
        <v>Autre revenu (14E)</v>
      </c>
      <c r="C65" s="210" t="str">
        <f>IFERROR(VLOOKUP(Government_revenues_table[[#This Row],[Classification SFP]],Table6_GFS_codes_classification[],COLUMNS($F:G)+3,FALSE),"Do not enter data")</f>
        <v>Ventes de marchandises et de services (142E)</v>
      </c>
      <c r="D65" s="210" t="str">
        <f>IFERROR(VLOOKUP(Government_revenues_table[[#This Row],[Classification SFP]],Table6_GFS_codes_classification[],COLUMNS($F:H)+3,FALSE),"Do not enter data")</f>
        <v>Frais administratifs pour services gouvernementaux (1422E)</v>
      </c>
      <c r="E65" s="210" t="str">
        <f>IFERROR(VLOOKUP(Government_revenues_table[[#This Row],[Classification SFP]],Table6_GFS_codes_classification[],COLUMNS($F:I)+3,FALSE),"Do not enter data")</f>
        <v>Frais administratifs pour services gouvernementaux (1422E)</v>
      </c>
      <c r="F65" s="406" t="s">
        <v>1420</v>
      </c>
      <c r="G65" s="406" t="s">
        <v>1523</v>
      </c>
      <c r="H65" s="406" t="s">
        <v>3444</v>
      </c>
      <c r="I65" s="406" t="s">
        <v>2841</v>
      </c>
      <c r="J65" s="407">
        <v>0</v>
      </c>
      <c r="K65" s="334" t="s">
        <v>1467</v>
      </c>
    </row>
    <row r="66" spans="2:11" ht="30" x14ac:dyDescent="0.5">
      <c r="B66" s="210" t="str">
        <f>IFERROR(VLOOKUP(Government_revenues_table[[#This Row],[Classification SFP]],Table6_GFS_codes_classification[],COLUMNS($F:F)+3,FALSE),"Do not enter data")</f>
        <v>Autre revenu (14E)</v>
      </c>
      <c r="C66" s="210" t="str">
        <f>IFERROR(VLOOKUP(Government_revenues_table[[#This Row],[Classification SFP]],Table6_GFS_codes_classification[],COLUMNS($F:G)+3,FALSE),"Do not enter data")</f>
        <v>Ventes de marchandises et de services (142E)</v>
      </c>
      <c r="D66" s="210" t="str">
        <f>IFERROR(VLOOKUP(Government_revenues_table[[#This Row],[Classification SFP]],Table6_GFS_codes_classification[],COLUMNS($F:H)+3,FALSE),"Do not enter data")</f>
        <v>Frais administratifs pour services gouvernementaux (1422E)</v>
      </c>
      <c r="E66" s="210" t="str">
        <f>IFERROR(VLOOKUP(Government_revenues_table[[#This Row],[Classification SFP]],Table6_GFS_codes_classification[],COLUMNS($F:I)+3,FALSE),"Do not enter data")</f>
        <v>Frais administratifs pour services gouvernementaux (1422E)</v>
      </c>
      <c r="F66" s="406" t="s">
        <v>1420</v>
      </c>
      <c r="G66" s="406" t="s">
        <v>1523</v>
      </c>
      <c r="H66" s="406" t="s">
        <v>3445</v>
      </c>
      <c r="I66" s="406" t="s">
        <v>1470</v>
      </c>
      <c r="J66" s="407">
        <v>452340</v>
      </c>
      <c r="K66" s="334" t="s">
        <v>1467</v>
      </c>
    </row>
    <row r="67" spans="2:11" ht="30" x14ac:dyDescent="0.5">
      <c r="B67" s="210" t="str">
        <f>IFERROR(VLOOKUP(Government_revenues_table[[#This Row],[Classification SFP]],Table6_GFS_codes_classification[],COLUMNS($F:F)+3,FALSE),"Do not enter data")</f>
        <v>Autre revenu (14E)</v>
      </c>
      <c r="C67" s="210" t="str">
        <f>IFERROR(VLOOKUP(Government_revenues_table[[#This Row],[Classification SFP]],Table6_GFS_codes_classification[],COLUMNS($F:G)+3,FALSE),"Do not enter data")</f>
        <v>Ventes de marchandises et de services (142E)</v>
      </c>
      <c r="D67" s="210" t="str">
        <f>IFERROR(VLOOKUP(Government_revenues_table[[#This Row],[Classification SFP]],Table6_GFS_codes_classification[],COLUMNS($F:H)+3,FALSE),"Do not enter data")</f>
        <v>Frais administratifs pour services gouvernementaux (1422E)</v>
      </c>
      <c r="E67" s="210" t="str">
        <f>IFERROR(VLOOKUP(Government_revenues_table[[#This Row],[Classification SFP]],Table6_GFS_codes_classification[],COLUMNS($F:I)+3,FALSE),"Do not enter data")</f>
        <v>Frais administratifs pour services gouvernementaux (1422E)</v>
      </c>
      <c r="F67" s="406" t="s">
        <v>1420</v>
      </c>
      <c r="G67" s="406" t="s">
        <v>1523</v>
      </c>
      <c r="H67" s="406" t="s">
        <v>3445</v>
      </c>
      <c r="I67" s="406" t="s">
        <v>2841</v>
      </c>
      <c r="J67" s="407">
        <v>0</v>
      </c>
      <c r="K67" s="334" t="s">
        <v>1467</v>
      </c>
    </row>
    <row r="68" spans="2:11" ht="30" x14ac:dyDescent="0.5">
      <c r="B68" s="210" t="str">
        <f>IFERROR(VLOOKUP(Government_revenues_table[[#This Row],[Classification SFP]],Table6_GFS_codes_classification[],COLUMNS($F:F)+3,FALSE),"Do not enter data")</f>
        <v>Autre revenu (14E)</v>
      </c>
      <c r="C68" s="210" t="str">
        <f>IFERROR(VLOOKUP(Government_revenues_table[[#This Row],[Classification SFP]],Table6_GFS_codes_classification[],COLUMNS($F:G)+3,FALSE),"Do not enter data")</f>
        <v>Ventes de marchandises et de services (142E)</v>
      </c>
      <c r="D68" s="210" t="str">
        <f>IFERROR(VLOOKUP(Government_revenues_table[[#This Row],[Classification SFP]],Table6_GFS_codes_classification[],COLUMNS($F:H)+3,FALSE),"Do not enter data")</f>
        <v>Frais administratifs pour services gouvernementaux (1422E)</v>
      </c>
      <c r="E68" s="210" t="str">
        <f>IFERROR(VLOOKUP(Government_revenues_table[[#This Row],[Classification SFP]],Table6_GFS_codes_classification[],COLUMNS($F:I)+3,FALSE),"Do not enter data")</f>
        <v>Frais administratifs pour services gouvernementaux (1422E)</v>
      </c>
      <c r="F68" s="406" t="s">
        <v>1420</v>
      </c>
      <c r="G68" s="406" t="s">
        <v>1523</v>
      </c>
      <c r="H68" s="406" t="s">
        <v>2839</v>
      </c>
      <c r="I68" s="406" t="s">
        <v>1466</v>
      </c>
      <c r="J68" s="407">
        <v>3086237.19</v>
      </c>
      <c r="K68" s="334" t="s">
        <v>1467</v>
      </c>
    </row>
    <row r="69" spans="2:11" ht="45" x14ac:dyDescent="0.5">
      <c r="B69" s="210" t="str">
        <f>IFERROR(VLOOKUP(Government_revenues_table[[#This Row],[Classification SFP]],Table6_GFS_codes_classification[],COLUMNS($F:F)+3,FALSE),"Do not enter data")</f>
        <v>Impôts (11E)</v>
      </c>
      <c r="C69" s="210" t="str">
        <f>IFERROR(VLOOKUP(Government_revenues_table[[#This Row],[Classification SFP]],Table6_GFS_codes_classification[],COLUMNS($F:G)+3,FALSE),"Do not enter data")</f>
        <v>Impôts sur le revenu, le bénéfice et les plus-values (111E)</v>
      </c>
      <c r="D69" s="210" t="str">
        <f>IFERROR(VLOOKUP(Government_revenues_table[[#This Row],[Classification SFP]],Table6_GFS_codes_classification[],COLUMNS($F:H)+3,FALSE),"Do not enter data")</f>
        <v>Impôts extraordinaires sur le revenu, le bénéfice et les plus-values (1112E2)</v>
      </c>
      <c r="E69" s="210" t="str">
        <f>IFERROR(VLOOKUP(Government_revenues_table[[#This Row],[Classification SFP]],Table6_GFS_codes_classification[],COLUMNS($F:I)+3,FALSE),"Do not enter data")</f>
        <v>Impôts extraordinaires sur le revenu, le bénéfice et les plus-values (1112E2)</v>
      </c>
      <c r="F69" s="406" t="s">
        <v>1491</v>
      </c>
      <c r="G69" s="406" t="s">
        <v>2362</v>
      </c>
      <c r="H69" s="406" t="s">
        <v>3446</v>
      </c>
      <c r="I69" s="406" t="s">
        <v>1466</v>
      </c>
      <c r="J69" s="407">
        <v>70923078.849999979</v>
      </c>
      <c r="K69" s="334" t="s">
        <v>1467</v>
      </c>
    </row>
    <row r="70" spans="2:11" ht="30" x14ac:dyDescent="0.5">
      <c r="B70" s="210" t="str">
        <f>IFERROR(VLOOKUP(Government_revenues_table[[#This Row],[Classification SFP]],Table6_GFS_codes_classification[],COLUMNS($F:F)+3,FALSE),"Do not enter data")</f>
        <v>Impôts (11E)</v>
      </c>
      <c r="C70" s="210" t="str">
        <f>IFERROR(VLOOKUP(Government_revenues_table[[#This Row],[Classification SFP]],Table6_GFS_codes_classification[],COLUMNS($F:G)+3,FALSE),"Do not enter data")</f>
        <v>Impôts sur le revenu, le bénéfice et les plus-values</v>
      </c>
      <c r="D70" s="210" t="str">
        <f>IFERROR(VLOOKUP(Government_revenues_table[[#This Row],[Classification SFP]],Table6_GFS_codes_classification[],COLUMNS($F:H)+3,FALSE),"Do not enter data")</f>
        <v>Impôts ordinaires sur le revenu, le bénéfice et les plus-values (1112E1)</v>
      </c>
      <c r="E70" s="210" t="str">
        <f>IFERROR(VLOOKUP(Government_revenues_table[[#This Row],[Classification SFP]],Table6_GFS_codes_classification[],COLUMNS($F:I)+3,FALSE),"Do not enter data")</f>
        <v>Impôts ordinaires sur le revenu, le bénéfice et les plus-values (1112E1)</v>
      </c>
      <c r="F70" s="406" t="s">
        <v>1424</v>
      </c>
      <c r="G70" s="406" t="s">
        <v>2362</v>
      </c>
      <c r="H70" s="406" t="s">
        <v>3447</v>
      </c>
      <c r="I70" s="406" t="s">
        <v>1466</v>
      </c>
      <c r="J70" s="407">
        <v>821328709.35000002</v>
      </c>
      <c r="K70" s="334" t="s">
        <v>1467</v>
      </c>
    </row>
    <row r="71" spans="2:11" ht="30" x14ac:dyDescent="0.5">
      <c r="B71" s="210" t="str">
        <f>IFERROR(VLOOKUP(Government_revenues_table[[#This Row],[Classification SFP]],Table6_GFS_codes_classification[],COLUMNS($F:F)+3,FALSE),"Do not enter data")</f>
        <v>Impôts (11E)</v>
      </c>
      <c r="C71" s="210" t="str">
        <f>IFERROR(VLOOKUP(Government_revenues_table[[#This Row],[Classification SFP]],Table6_GFS_codes_classification[],COLUMNS($F:G)+3,FALSE),"Do not enter data")</f>
        <v>Impôts sur le revenu, le bénéfice et les plus-values</v>
      </c>
      <c r="D71" s="210" t="str">
        <f>IFERROR(VLOOKUP(Government_revenues_table[[#This Row],[Classification SFP]],Table6_GFS_codes_classification[],COLUMNS($F:H)+3,FALSE),"Do not enter data")</f>
        <v>Impôts ordinaires sur le revenu, le bénéfice et les plus-values (1112E1)</v>
      </c>
      <c r="E71" s="210" t="str">
        <f>IFERROR(VLOOKUP(Government_revenues_table[[#This Row],[Classification SFP]],Table6_GFS_codes_classification[],COLUMNS($F:I)+3,FALSE),"Do not enter data")</f>
        <v>Impôts ordinaires sur le revenu, le bénéfice et les plus-values (1112E1)</v>
      </c>
      <c r="F71" s="406" t="s">
        <v>1424</v>
      </c>
      <c r="G71" s="406" t="s">
        <v>1523</v>
      </c>
      <c r="H71" s="406" t="s">
        <v>3447</v>
      </c>
      <c r="I71" s="406" t="s">
        <v>1466</v>
      </c>
      <c r="J71" s="407">
        <v>68168183.829999998</v>
      </c>
      <c r="K71" s="334" t="s">
        <v>1467</v>
      </c>
    </row>
    <row r="72" spans="2:11" ht="30" x14ac:dyDescent="0.5">
      <c r="B72" s="210" t="str">
        <f>IFERROR(VLOOKUP(Government_revenues_table[[#This Row],[Classification SFP]],Table6_GFS_codes_classification[],COLUMNS($F:F)+3,FALSE),"Do not enter data")</f>
        <v>Impôts (11E)</v>
      </c>
      <c r="C72" s="210" t="str">
        <f>IFERROR(VLOOKUP(Government_revenues_table[[#This Row],[Classification SFP]],Table6_GFS_codes_classification[],COLUMNS($F:G)+3,FALSE),"Do not enter data")</f>
        <v>Impôts sur la masse salariale et la force de travail (112E)</v>
      </c>
      <c r="D72" s="210" t="str">
        <f>IFERROR(VLOOKUP(Government_revenues_table[[#This Row],[Classification SFP]],Table6_GFS_codes_classification[],COLUMNS($F:H)+3,FALSE),"Do not enter data")</f>
        <v>Impôts sur la masse salariale et la force de travail (112E)</v>
      </c>
      <c r="E72" s="210" t="str">
        <f>IFERROR(VLOOKUP(Government_revenues_table[[#This Row],[Classification SFP]],Table6_GFS_codes_classification[],COLUMNS($F:I)+3,FALSE),"Do not enter data")</f>
        <v>Impôts sur la masse salariale et la force de travail (112E)</v>
      </c>
      <c r="F72" s="406" t="s">
        <v>1390</v>
      </c>
      <c r="G72" s="406" t="s">
        <v>2362</v>
      </c>
      <c r="H72" s="406" t="s">
        <v>3448</v>
      </c>
      <c r="I72" s="406" t="s">
        <v>1466</v>
      </c>
      <c r="J72" s="407">
        <v>181089234.80000007</v>
      </c>
      <c r="K72" s="334" t="s">
        <v>1467</v>
      </c>
    </row>
    <row r="73" spans="2:11" ht="30" x14ac:dyDescent="0.5">
      <c r="B73" s="214" t="str">
        <f>IFERROR(VLOOKUP(Government_revenues_table[[#This Row],[Classification SFP]],Table6_GFS_codes_classification[],COLUMNS($F:F)+3,FALSE),"Do not enter data")</f>
        <v>Impôts (11E)</v>
      </c>
      <c r="C73" s="214" t="str">
        <f>IFERROR(VLOOKUP(Government_revenues_table[[#This Row],[Classification SFP]],Table6_GFS_codes_classification[],COLUMNS($F:G)+3,FALSE),"Do not enter data")</f>
        <v>Impôts sur la masse salariale et la force de travail (112E)</v>
      </c>
      <c r="D73" s="214" t="str">
        <f>IFERROR(VLOOKUP(Government_revenues_table[[#This Row],[Classification SFP]],Table6_GFS_codes_classification[],COLUMNS($F:H)+3,FALSE),"Do not enter data")</f>
        <v>Impôts sur la masse salariale et la force de travail (112E)</v>
      </c>
      <c r="E73" s="214" t="str">
        <f>IFERROR(VLOOKUP(Government_revenues_table[[#This Row],[Classification SFP]],Table6_GFS_codes_classification[],COLUMNS($F:I)+3,FALSE),"Do not enter data")</f>
        <v>Impôts sur la masse salariale et la force de travail (112E)</v>
      </c>
      <c r="F73" s="406" t="s">
        <v>1390</v>
      </c>
      <c r="G73" s="406" t="s">
        <v>1523</v>
      </c>
      <c r="H73" s="406" t="s">
        <v>3448</v>
      </c>
      <c r="I73" s="406" t="s">
        <v>1466</v>
      </c>
      <c r="J73" s="407">
        <v>2738416.0300000003</v>
      </c>
      <c r="K73" s="334" t="s">
        <v>1467</v>
      </c>
    </row>
    <row r="74" spans="2:11" ht="15" x14ac:dyDescent="0.5">
      <c r="B74" s="210" t="str">
        <f>IFERROR(VLOOKUP(Government_revenues_table[[#This Row],[Classification SFP]],Table6_GFS_codes_classification[],COLUMNS($F:F)+3,FALSE),"Do not enter data")</f>
        <v>Impôts (11E)</v>
      </c>
      <c r="C74" s="210" t="str">
        <f>IFERROR(VLOOKUP(Government_revenues_table[[#This Row],[Classification SFP]],Table6_GFS_codes_classification[],COLUMNS($F:G)+3,FALSE),"Do not enter data")</f>
        <v>Impôts sur la propriété (113E)</v>
      </c>
      <c r="D74" s="210" t="str">
        <f>IFERROR(VLOOKUP(Government_revenues_table[[#This Row],[Classification SFP]],Table6_GFS_codes_classification[],COLUMNS($F:H)+3,FALSE),"Do not enter data")</f>
        <v>Impôts sur la propriété (113E)</v>
      </c>
      <c r="E74" s="210" t="str">
        <f>IFERROR(VLOOKUP(Government_revenues_table[[#This Row],[Classification SFP]],Table6_GFS_codes_classification[],COLUMNS($F:I)+3,FALSE),"Do not enter data")</f>
        <v>Impôts sur la propriété (113E)</v>
      </c>
      <c r="F74" s="406" t="s">
        <v>1391</v>
      </c>
      <c r="G74" s="406" t="s">
        <v>2362</v>
      </c>
      <c r="H74" s="406" t="s">
        <v>2840</v>
      </c>
      <c r="I74" s="406" t="s">
        <v>1470</v>
      </c>
      <c r="J74" s="407">
        <v>147197237.76999998</v>
      </c>
      <c r="K74" s="334" t="s">
        <v>1467</v>
      </c>
    </row>
    <row r="75" spans="2:11" ht="15" x14ac:dyDescent="0.5">
      <c r="B75" s="210" t="str">
        <f>IFERROR(VLOOKUP(Government_revenues_table[[#This Row],[Classification SFP]],Table6_GFS_codes_classification[],COLUMNS($F:F)+3,FALSE),"Do not enter data")</f>
        <v>Impôts (11E)</v>
      </c>
      <c r="C75" s="210" t="str">
        <f>IFERROR(VLOOKUP(Government_revenues_table[[#This Row],[Classification SFP]],Table6_GFS_codes_classification[],COLUMNS($F:G)+3,FALSE),"Do not enter data")</f>
        <v>Impôts sur la propriété (113E)</v>
      </c>
      <c r="D75" s="210" t="str">
        <f>IFERROR(VLOOKUP(Government_revenues_table[[#This Row],[Classification SFP]],Table6_GFS_codes_classification[],COLUMNS($F:H)+3,FALSE),"Do not enter data")</f>
        <v>Impôts sur la propriété (113E)</v>
      </c>
      <c r="E75" s="210" t="str">
        <f>IFERROR(VLOOKUP(Government_revenues_table[[#This Row],[Classification SFP]],Table6_GFS_codes_classification[],COLUMNS($F:I)+3,FALSE),"Do not enter data")</f>
        <v>Impôts sur la propriété (113E)</v>
      </c>
      <c r="F75" s="406" t="s">
        <v>1391</v>
      </c>
      <c r="G75" s="406" t="s">
        <v>2362</v>
      </c>
      <c r="H75" s="406" t="s">
        <v>3449</v>
      </c>
      <c r="I75" s="406" t="s">
        <v>1466</v>
      </c>
      <c r="J75" s="407">
        <v>61086971.129999995</v>
      </c>
      <c r="K75" s="334" t="s">
        <v>1467</v>
      </c>
    </row>
    <row r="76" spans="2:11" ht="30" x14ac:dyDescent="0.5">
      <c r="B76" s="210" t="str">
        <f>IFERROR(VLOOKUP(Government_revenues_table[[#This Row],[Classification SFP]],Table6_GFS_codes_classification[],COLUMNS($F:F)+3,FALSE),"Do not enter data")</f>
        <v>Impôts (11E)</v>
      </c>
      <c r="C76" s="210" t="str">
        <f>IFERROR(VLOOKUP(Government_revenues_table[[#This Row],[Classification SFP]],Table6_GFS_codes_classification[],COLUMNS($F:G)+3,FALSE),"Do not enter data")</f>
        <v>Impôts sur la propriété (113E)</v>
      </c>
      <c r="D76" s="210" t="str">
        <f>IFERROR(VLOOKUP(Government_revenues_table[[#This Row],[Classification SFP]],Table6_GFS_codes_classification[],COLUMNS($F:H)+3,FALSE),"Do not enter data")</f>
        <v>Impôts sur la propriété (113E)</v>
      </c>
      <c r="E76" s="210" t="str">
        <f>IFERROR(VLOOKUP(Government_revenues_table[[#This Row],[Classification SFP]],Table6_GFS_codes_classification[],COLUMNS($F:I)+3,FALSE),"Do not enter data")</f>
        <v>Impôts sur la propriété (113E)</v>
      </c>
      <c r="F76" s="406" t="s">
        <v>1391</v>
      </c>
      <c r="G76" s="406" t="s">
        <v>2362</v>
      </c>
      <c r="H76" s="406" t="s">
        <v>3450</v>
      </c>
      <c r="I76" s="406" t="s">
        <v>1466</v>
      </c>
      <c r="J76" s="407">
        <v>1776670.6700000002</v>
      </c>
      <c r="K76" s="334" t="s">
        <v>1467</v>
      </c>
    </row>
    <row r="77" spans="2:11" ht="45" x14ac:dyDescent="0.5">
      <c r="B77" s="214"/>
      <c r="C77" s="214"/>
      <c r="D77" s="214"/>
      <c r="E77" s="214"/>
      <c r="F77" s="406" t="s">
        <v>1391</v>
      </c>
      <c r="G77" s="406" t="s">
        <v>2362</v>
      </c>
      <c r="H77" s="406" t="s">
        <v>3451</v>
      </c>
      <c r="I77" s="406" t="s">
        <v>1470</v>
      </c>
      <c r="J77" s="407">
        <v>16632569.5</v>
      </c>
      <c r="K77" s="334" t="s">
        <v>1467</v>
      </c>
    </row>
    <row r="78" spans="2:11" ht="15" x14ac:dyDescent="0.5">
      <c r="B78" s="210" t="str">
        <f>IFERROR(VLOOKUP(Government_revenues_table[[#This Row],[Classification SFP]],Table6_GFS_codes_classification[],COLUMNS($F:F)+3,FALSE),"Do not enter data")</f>
        <v>Impôts (11E)</v>
      </c>
      <c r="C78" s="210" t="str">
        <f>IFERROR(VLOOKUP(Government_revenues_table[[#This Row],[Classification SFP]],Table6_GFS_codes_classification[],COLUMNS($F:G)+3,FALSE),"Do not enter data")</f>
        <v>Impôts sur la propriété (113E)</v>
      </c>
      <c r="D78" s="210" t="str">
        <f>IFERROR(VLOOKUP(Government_revenues_table[[#This Row],[Classification SFP]],Table6_GFS_codes_classification[],COLUMNS($F:H)+3,FALSE),"Do not enter data")</f>
        <v>Impôts sur la propriété (113E)</v>
      </c>
      <c r="E78" s="210" t="str">
        <f>IFERROR(VLOOKUP(Government_revenues_table[[#This Row],[Classification SFP]],Table6_GFS_codes_classification[],COLUMNS($F:I)+3,FALSE),"Do not enter data")</f>
        <v>Impôts sur la propriété (113E)</v>
      </c>
      <c r="F78" s="406" t="s">
        <v>1391</v>
      </c>
      <c r="G78" s="406" t="s">
        <v>2362</v>
      </c>
      <c r="H78" s="406" t="s">
        <v>3452</v>
      </c>
      <c r="I78" s="406" t="s">
        <v>1470</v>
      </c>
      <c r="J78" s="407">
        <v>8872192.7799999993</v>
      </c>
      <c r="K78" s="334" t="s">
        <v>1467</v>
      </c>
    </row>
    <row r="79" spans="2:11" ht="15" x14ac:dyDescent="0.5">
      <c r="B79" s="214"/>
      <c r="C79" s="214"/>
      <c r="D79" s="214"/>
      <c r="E79" s="214"/>
      <c r="F79" s="406" t="s">
        <v>1391</v>
      </c>
      <c r="G79" s="406" t="s">
        <v>1523</v>
      </c>
      <c r="H79" s="406" t="s">
        <v>2840</v>
      </c>
      <c r="I79" s="406" t="s">
        <v>1470</v>
      </c>
      <c r="J79" s="407">
        <v>1834015.83</v>
      </c>
      <c r="K79" s="334" t="s">
        <v>1467</v>
      </c>
    </row>
    <row r="80" spans="2:11" ht="15" x14ac:dyDescent="0.5">
      <c r="B80" s="214"/>
      <c r="C80" s="214"/>
      <c r="D80" s="214"/>
      <c r="E80" s="214"/>
      <c r="F80" s="406" t="s">
        <v>1418</v>
      </c>
      <c r="G80" s="406" t="s">
        <v>1523</v>
      </c>
      <c r="H80" s="406" t="s">
        <v>2835</v>
      </c>
      <c r="I80" s="406" t="s">
        <v>1466</v>
      </c>
      <c r="J80" s="407">
        <v>20174102.5</v>
      </c>
      <c r="K80" s="334" t="s">
        <v>1467</v>
      </c>
    </row>
    <row r="81" spans="2:14" s="12" customFormat="1" ht="16.149999999999999" thickBot="1" x14ac:dyDescent="0.55000000000000004">
      <c r="B81" s="214"/>
      <c r="C81" s="214"/>
      <c r="D81" s="214"/>
      <c r="E81" s="214"/>
      <c r="F81" s="406" t="s">
        <v>1418</v>
      </c>
      <c r="G81" s="406" t="s">
        <v>1523</v>
      </c>
      <c r="H81" s="406" t="s">
        <v>2836</v>
      </c>
      <c r="I81" s="406" t="s">
        <v>1466</v>
      </c>
      <c r="J81" s="407">
        <v>5000000</v>
      </c>
      <c r="K81" s="334" t="s">
        <v>1467</v>
      </c>
      <c r="L81" s="275"/>
      <c r="M81" s="275"/>
      <c r="N81" s="275"/>
    </row>
    <row r="82" spans="2:14" s="12" customFormat="1" ht="16.149999999999999" thickBot="1" x14ac:dyDescent="0.55000000000000004">
      <c r="B82" s="214"/>
      <c r="C82" s="214"/>
      <c r="D82" s="214"/>
      <c r="E82" s="214"/>
      <c r="F82" s="406" t="s">
        <v>1469</v>
      </c>
      <c r="G82" s="406" t="s">
        <v>2362</v>
      </c>
      <c r="H82" s="406" t="s">
        <v>3453</v>
      </c>
      <c r="I82" s="406" t="s">
        <v>1466</v>
      </c>
      <c r="J82" s="407">
        <v>146276406.03999996</v>
      </c>
      <c r="K82" s="334" t="s">
        <v>1467</v>
      </c>
      <c r="L82" s="276"/>
      <c r="M82" s="276"/>
      <c r="N82" s="276"/>
    </row>
    <row r="83" spans="2:14" s="12" customFormat="1" ht="16.149999999999999" thickBot="1" x14ac:dyDescent="0.55000000000000004">
      <c r="B83" s="214"/>
      <c r="C83" s="214"/>
      <c r="D83" s="214"/>
      <c r="E83" s="214"/>
      <c r="F83" s="406" t="s">
        <v>1469</v>
      </c>
      <c r="G83" s="406" t="s">
        <v>2362</v>
      </c>
      <c r="H83" s="406" t="s">
        <v>3454</v>
      </c>
      <c r="I83" s="406" t="s">
        <v>1466</v>
      </c>
      <c r="J83" s="407">
        <v>227466823.13</v>
      </c>
      <c r="K83" s="334" t="s">
        <v>1467</v>
      </c>
      <c r="L83" s="277"/>
      <c r="M83" s="277"/>
      <c r="N83" s="277"/>
    </row>
    <row r="84" spans="2:14" s="12" customFormat="1" ht="15.75" x14ac:dyDescent="0.5">
      <c r="B84" s="214"/>
      <c r="C84" s="214"/>
      <c r="D84" s="214"/>
      <c r="E84" s="214"/>
      <c r="F84" s="406" t="s">
        <v>1469</v>
      </c>
      <c r="G84" s="406" t="s">
        <v>2362</v>
      </c>
      <c r="H84" s="406" t="s">
        <v>3455</v>
      </c>
      <c r="I84" s="406" t="s">
        <v>1466</v>
      </c>
      <c r="J84" s="407">
        <v>500348778.84000009</v>
      </c>
      <c r="K84" s="334" t="s">
        <v>1467</v>
      </c>
      <c r="L84" s="278"/>
      <c r="M84" s="278"/>
      <c r="N84" s="278"/>
    </row>
    <row r="85" spans="2:14" s="56" customFormat="1" ht="15" x14ac:dyDescent="0.5">
      <c r="B85" s="214"/>
      <c r="C85" s="214"/>
      <c r="D85" s="214"/>
      <c r="E85" s="214"/>
      <c r="F85" s="406" t="s">
        <v>1469</v>
      </c>
      <c r="G85" s="406" t="s">
        <v>2362</v>
      </c>
      <c r="H85" s="406" t="s">
        <v>3456</v>
      </c>
      <c r="I85" s="406" t="s">
        <v>1471</v>
      </c>
      <c r="J85" s="407">
        <v>0</v>
      </c>
      <c r="K85" s="334" t="s">
        <v>1467</v>
      </c>
    </row>
    <row r="86" spans="2:14" ht="15" x14ac:dyDescent="0.5">
      <c r="B86" s="214"/>
      <c r="C86" s="214"/>
      <c r="D86" s="214"/>
      <c r="E86" s="214"/>
      <c r="F86" s="406" t="s">
        <v>1469</v>
      </c>
      <c r="G86" s="406" t="s">
        <v>2362</v>
      </c>
      <c r="H86" s="406" t="s">
        <v>2833</v>
      </c>
      <c r="I86" s="406" t="s">
        <v>1466</v>
      </c>
      <c r="J86" s="407">
        <v>17396634.449999999</v>
      </c>
      <c r="K86" s="334" t="s">
        <v>1467</v>
      </c>
    </row>
    <row r="87" spans="2:14" ht="15" x14ac:dyDescent="0.5">
      <c r="B87" s="214"/>
      <c r="C87" s="214"/>
      <c r="D87" s="214"/>
      <c r="E87" s="214"/>
      <c r="F87" s="406" t="s">
        <v>1469</v>
      </c>
      <c r="G87" s="406" t="s">
        <v>2362</v>
      </c>
      <c r="H87" s="406" t="s">
        <v>3457</v>
      </c>
      <c r="I87" s="406" t="s">
        <v>1466</v>
      </c>
      <c r="J87" s="407">
        <v>24626497.840000004</v>
      </c>
      <c r="K87" s="334" t="s">
        <v>1467</v>
      </c>
    </row>
    <row r="88" spans="2:14" ht="15" x14ac:dyDescent="0.5">
      <c r="B88" s="214"/>
      <c r="C88" s="214"/>
      <c r="D88" s="214"/>
      <c r="E88" s="214"/>
      <c r="F88" s="406" t="s">
        <v>1469</v>
      </c>
      <c r="G88" s="406" t="s">
        <v>2362</v>
      </c>
      <c r="H88" s="406" t="s">
        <v>3458</v>
      </c>
      <c r="I88" s="406" t="s">
        <v>1470</v>
      </c>
      <c r="J88" s="407">
        <v>51057952.990000002</v>
      </c>
      <c r="K88" s="334" t="s">
        <v>1467</v>
      </c>
    </row>
    <row r="89" spans="2:14" ht="15" x14ac:dyDescent="0.5">
      <c r="B89" s="214"/>
      <c r="C89" s="214"/>
      <c r="D89" s="214"/>
      <c r="E89" s="214"/>
      <c r="F89" s="406" t="s">
        <v>1469</v>
      </c>
      <c r="G89" s="406" t="s">
        <v>1523</v>
      </c>
      <c r="H89" s="406" t="s">
        <v>3459</v>
      </c>
      <c r="I89" s="406" t="s">
        <v>1466</v>
      </c>
      <c r="J89" s="407">
        <v>89284666.069999993</v>
      </c>
      <c r="K89" s="334" t="s">
        <v>1467</v>
      </c>
    </row>
    <row r="90" spans="2:14" ht="15" x14ac:dyDescent="0.5">
      <c r="B90" s="214"/>
      <c r="C90" s="214"/>
      <c r="D90" s="214"/>
      <c r="E90" s="214"/>
      <c r="F90" s="406" t="s">
        <v>1469</v>
      </c>
      <c r="G90" s="406" t="s">
        <v>1523</v>
      </c>
      <c r="H90" s="406" t="s">
        <v>3460</v>
      </c>
      <c r="I90" s="406" t="s">
        <v>1466</v>
      </c>
      <c r="J90" s="407">
        <v>5119396.83</v>
      </c>
      <c r="K90" s="334" t="s">
        <v>1467</v>
      </c>
    </row>
    <row r="91" spans="2:14" ht="15" x14ac:dyDescent="0.5">
      <c r="B91" s="214"/>
      <c r="C91" s="214"/>
      <c r="D91" s="214"/>
      <c r="E91" s="214"/>
      <c r="F91" s="406" t="s">
        <v>1469</v>
      </c>
      <c r="G91" s="406" t="s">
        <v>1523</v>
      </c>
      <c r="H91" s="406" t="s">
        <v>3457</v>
      </c>
      <c r="I91" s="406" t="s">
        <v>1466</v>
      </c>
      <c r="J91" s="407">
        <v>63324740.189999998</v>
      </c>
      <c r="K91" s="334" t="s">
        <v>1467</v>
      </c>
    </row>
    <row r="92" spans="2:14" ht="30" x14ac:dyDescent="0.5">
      <c r="B92" s="214"/>
      <c r="C92" s="214"/>
      <c r="D92" s="214"/>
      <c r="E92" s="214"/>
      <c r="F92" s="406" t="s">
        <v>3404</v>
      </c>
      <c r="G92" s="406" t="s">
        <v>2362</v>
      </c>
      <c r="H92" s="406" t="s">
        <v>2834</v>
      </c>
      <c r="I92" s="406" t="s">
        <v>1466</v>
      </c>
      <c r="J92" s="407">
        <v>1311801.01</v>
      </c>
      <c r="K92" s="334" t="s">
        <v>1467</v>
      </c>
    </row>
    <row r="93" spans="2:14" ht="30" x14ac:dyDescent="0.5">
      <c r="B93" s="214"/>
      <c r="C93" s="214"/>
      <c r="D93" s="214"/>
      <c r="E93" s="214"/>
      <c r="F93" s="406" t="s">
        <v>3404</v>
      </c>
      <c r="G93" s="406" t="s">
        <v>2362</v>
      </c>
      <c r="H93" s="406" t="s">
        <v>3461</v>
      </c>
      <c r="I93" s="406" t="s">
        <v>1466</v>
      </c>
      <c r="J93" s="407">
        <v>2477543.5</v>
      </c>
      <c r="K93" s="334" t="s">
        <v>1467</v>
      </c>
    </row>
    <row r="94" spans="2:14" ht="30" x14ac:dyDescent="0.5">
      <c r="B94" s="214"/>
      <c r="C94" s="214"/>
      <c r="D94" s="214"/>
      <c r="E94" s="214"/>
      <c r="F94" s="406" t="s">
        <v>3404</v>
      </c>
      <c r="G94" s="406" t="s">
        <v>1523</v>
      </c>
      <c r="H94" s="406" t="s">
        <v>2837</v>
      </c>
      <c r="I94" s="406" t="s">
        <v>1466</v>
      </c>
      <c r="J94" s="407">
        <v>4887186.07</v>
      </c>
      <c r="K94" s="334" t="s">
        <v>1467</v>
      </c>
    </row>
    <row r="95" spans="2:14" ht="30" x14ac:dyDescent="0.5">
      <c r="B95" s="214"/>
      <c r="C95" s="214"/>
      <c r="D95" s="214"/>
      <c r="E95" s="214"/>
      <c r="F95" s="406" t="s">
        <v>3404</v>
      </c>
      <c r="G95" s="406" t="s">
        <v>1523</v>
      </c>
      <c r="H95" s="406" t="s">
        <v>2838</v>
      </c>
      <c r="I95" s="406" t="s">
        <v>1466</v>
      </c>
      <c r="J95" s="407">
        <v>26785419.509999998</v>
      </c>
      <c r="K95" s="334" t="s">
        <v>1467</v>
      </c>
    </row>
    <row r="96" spans="2:14" ht="30" x14ac:dyDescent="0.5">
      <c r="B96" s="214"/>
      <c r="C96" s="214"/>
      <c r="D96" s="214"/>
      <c r="E96" s="214"/>
      <c r="F96" s="406" t="s">
        <v>1535</v>
      </c>
      <c r="G96" s="406" t="s">
        <v>2362</v>
      </c>
      <c r="H96" s="406" t="s">
        <v>3462</v>
      </c>
      <c r="I96" s="406" t="s">
        <v>1466</v>
      </c>
      <c r="J96" s="407">
        <v>2804698.6</v>
      </c>
      <c r="K96" s="334" t="s">
        <v>1467</v>
      </c>
    </row>
    <row r="97" spans="2:11" ht="30" x14ac:dyDescent="0.5">
      <c r="B97" s="214"/>
      <c r="C97" s="214"/>
      <c r="D97" s="214"/>
      <c r="E97" s="214"/>
      <c r="F97" s="406" t="s">
        <v>1535</v>
      </c>
      <c r="G97" s="406" t="s">
        <v>2362</v>
      </c>
      <c r="H97" s="406" t="s">
        <v>3463</v>
      </c>
      <c r="I97" s="406" t="s">
        <v>1466</v>
      </c>
      <c r="J97" s="407">
        <v>674180.15</v>
      </c>
      <c r="K97" s="334" t="s">
        <v>1467</v>
      </c>
    </row>
    <row r="98" spans="2:11" ht="15" x14ac:dyDescent="0.5">
      <c r="B98" s="214"/>
      <c r="C98" s="214"/>
      <c r="D98" s="214"/>
      <c r="E98" s="214"/>
      <c r="F98" s="406" t="s">
        <v>1438</v>
      </c>
      <c r="G98" s="406" t="s">
        <v>2362</v>
      </c>
      <c r="H98" s="406" t="s">
        <v>3464</v>
      </c>
      <c r="I98" s="406" t="s">
        <v>1466</v>
      </c>
      <c r="J98" s="407">
        <v>264582093.39999992</v>
      </c>
      <c r="K98" s="334" t="s">
        <v>1467</v>
      </c>
    </row>
    <row r="99" spans="2:11" ht="30" x14ac:dyDescent="0.5">
      <c r="B99" s="214"/>
      <c r="C99" s="214"/>
      <c r="D99" s="214"/>
      <c r="E99" s="214"/>
      <c r="F99" s="406" t="s">
        <v>1434</v>
      </c>
      <c r="G99" s="406" t="s">
        <v>2362</v>
      </c>
      <c r="H99" s="406" t="s">
        <v>3465</v>
      </c>
      <c r="I99" s="406" t="s">
        <v>1466</v>
      </c>
      <c r="J99" s="407">
        <v>935752.7</v>
      </c>
      <c r="K99" s="334" t="s">
        <v>1467</v>
      </c>
    </row>
    <row r="100" spans="2:11" x14ac:dyDescent="0.5">
      <c r="B100" s="210"/>
      <c r="C100" s="210"/>
      <c r="D100" s="210"/>
      <c r="E100" s="210"/>
      <c r="F100" s="215"/>
      <c r="J100" s="212"/>
      <c r="K100" s="212"/>
    </row>
    <row r="101" spans="2:11" ht="14.65" thickBot="1" x14ac:dyDescent="0.55000000000000004"/>
    <row r="102" spans="2:11" ht="16.149999999999999" thickBot="1" x14ac:dyDescent="0.55000000000000004">
      <c r="I102" s="216" t="s">
        <v>2545</v>
      </c>
      <c r="J102" s="217">
        <f>SUM(Government_revenues_table[Valeur des revenus])</f>
        <v>4128920076.3000011</v>
      </c>
      <c r="K102" s="271"/>
    </row>
    <row r="103" spans="2:11" ht="14.65" thickBot="1" x14ac:dyDescent="0.55000000000000004">
      <c r="J103" s="218"/>
    </row>
    <row r="104" spans="2:11" ht="16.149999999999999" thickBot="1" x14ac:dyDescent="0.55000000000000004">
      <c r="I104" s="216" t="str">
        <f>"Total en "&amp;'Partie 1 - Présentation'!$E$50</f>
        <v>Total en CDF</v>
      </c>
      <c r="J104" s="217">
        <f>IF('Partie 1 - Présentation'!$E$50="USD",0,SUMIF(Government_revenues_table[Devise],'Partie 1 - Présentation'!$E$50,Government_revenues_table[Valeur des revenus]))+(IFERROR(SUMIF(Government_revenues_table[Devise],"USD",Government_revenues_table[Valeur des revenus])*'Partie 1 - Présentation'!$E$51,0))</f>
        <v>0</v>
      </c>
      <c r="K104" s="271"/>
    </row>
    <row r="108" spans="2:11" ht="24" x14ac:dyDescent="0.5">
      <c r="F108" s="219" t="s">
        <v>2366</v>
      </c>
      <c r="G108" s="208"/>
      <c r="H108" s="208"/>
      <c r="I108" s="208"/>
      <c r="J108" s="208"/>
      <c r="K108" s="208"/>
    </row>
    <row r="109" spans="2:11" x14ac:dyDescent="0.5">
      <c r="F109" s="220" t="s">
        <v>2083</v>
      </c>
      <c r="G109" s="221"/>
      <c r="H109" s="221"/>
      <c r="I109" s="221"/>
      <c r="J109" s="222"/>
      <c r="K109" s="222"/>
    </row>
    <row r="110" spans="2:11" x14ac:dyDescent="0.5">
      <c r="F110" s="220"/>
      <c r="G110" s="221"/>
      <c r="H110" s="221"/>
      <c r="I110" s="221"/>
      <c r="J110" s="222"/>
      <c r="K110" s="222"/>
    </row>
    <row r="111" spans="2:11" x14ac:dyDescent="0.5">
      <c r="F111" s="220"/>
      <c r="G111" s="221"/>
      <c r="H111" s="221"/>
      <c r="I111" s="221"/>
      <c r="J111" s="222"/>
      <c r="K111" s="222"/>
    </row>
    <row r="112" spans="2:11" x14ac:dyDescent="0.5">
      <c r="F112" s="220" t="s">
        <v>2367</v>
      </c>
      <c r="G112" s="221" t="s">
        <v>2368</v>
      </c>
      <c r="H112" s="221"/>
      <c r="I112" s="221"/>
      <c r="J112" s="222"/>
      <c r="K112" s="222"/>
    </row>
    <row r="113" spans="6:11" x14ac:dyDescent="0.5">
      <c r="F113" s="220" t="s">
        <v>2369</v>
      </c>
      <c r="G113" s="221" t="s">
        <v>2370</v>
      </c>
      <c r="H113" s="221"/>
      <c r="I113" s="221"/>
      <c r="J113" s="222"/>
      <c r="K113" s="222"/>
    </row>
    <row r="114" spans="6:11" x14ac:dyDescent="0.5">
      <c r="F114" s="220"/>
      <c r="G114" s="223" t="s">
        <v>1465</v>
      </c>
      <c r="H114" s="223" t="s">
        <v>1351</v>
      </c>
      <c r="I114" s="223" t="s">
        <v>1408</v>
      </c>
      <c r="J114" s="224" t="s">
        <v>1352</v>
      </c>
      <c r="K114" s="225" t="s">
        <v>970</v>
      </c>
    </row>
    <row r="115" spans="6:11" x14ac:dyDescent="0.5">
      <c r="F115" s="220"/>
      <c r="G115" s="226" t="s">
        <v>1496</v>
      </c>
      <c r="H115" s="226" t="s">
        <v>2371</v>
      </c>
      <c r="I115" s="226" t="s">
        <v>1466</v>
      </c>
      <c r="J115" s="227">
        <v>987654321</v>
      </c>
      <c r="K115" s="222" t="s">
        <v>1467</v>
      </c>
    </row>
    <row r="116" spans="6:11" x14ac:dyDescent="0.5">
      <c r="F116" s="220"/>
      <c r="G116" s="221" t="s">
        <v>2362</v>
      </c>
      <c r="H116" s="221" t="s">
        <v>2372</v>
      </c>
      <c r="I116" s="221" t="s">
        <v>1466</v>
      </c>
      <c r="J116" s="222">
        <v>123456</v>
      </c>
      <c r="K116" s="228" t="s">
        <v>1467</v>
      </c>
    </row>
    <row r="117" spans="6:11" ht="14.65" thickBot="1" x14ac:dyDescent="0.55000000000000004">
      <c r="F117" s="220"/>
      <c r="G117" s="229" t="s">
        <v>2365</v>
      </c>
      <c r="H117" s="229"/>
      <c r="I117" s="229"/>
      <c r="J117" s="230">
        <f>SUM(J115:J116)</f>
        <v>987777777</v>
      </c>
      <c r="K117" s="228" t="s">
        <v>1467</v>
      </c>
    </row>
    <row r="118" spans="6:11" ht="14.65" thickTop="1" x14ac:dyDescent="0.5">
      <c r="F118" s="220" t="s">
        <v>2373</v>
      </c>
      <c r="G118" s="221" t="s">
        <v>2374</v>
      </c>
      <c r="H118" s="221"/>
      <c r="I118" s="221"/>
      <c r="J118" s="222"/>
      <c r="K118" s="222"/>
    </row>
    <row r="119" spans="6:11" x14ac:dyDescent="0.5">
      <c r="F119" s="220" t="s">
        <v>2375</v>
      </c>
      <c r="G119" s="221" t="s">
        <v>2374</v>
      </c>
      <c r="H119" s="221"/>
      <c r="I119" s="221"/>
      <c r="J119" s="222"/>
      <c r="K119" s="222"/>
    </row>
    <row r="120" spans="6:11" x14ac:dyDescent="0.5">
      <c r="F120" s="220" t="s">
        <v>2376</v>
      </c>
      <c r="G120" s="221" t="s">
        <v>2374</v>
      </c>
      <c r="H120" s="221"/>
      <c r="I120" s="221"/>
      <c r="J120" s="222"/>
      <c r="K120" s="222"/>
    </row>
    <row r="121" spans="6:11" x14ac:dyDescent="0.5">
      <c r="F121" s="220"/>
      <c r="G121" s="221"/>
      <c r="H121" s="221"/>
      <c r="I121" s="221"/>
      <c r="J121" s="222"/>
      <c r="K121" s="222"/>
    </row>
    <row r="122" spans="6:11" x14ac:dyDescent="0.5">
      <c r="F122" s="220"/>
      <c r="G122" s="221"/>
      <c r="H122" s="221"/>
      <c r="I122" s="221"/>
      <c r="J122" s="222"/>
      <c r="K122" s="222"/>
    </row>
    <row r="123" spans="6:11" x14ac:dyDescent="0.5">
      <c r="F123" s="220"/>
      <c r="G123" s="221"/>
      <c r="H123" s="221"/>
      <c r="I123" s="221"/>
      <c r="J123" s="222"/>
      <c r="K123" s="222"/>
    </row>
    <row r="124" spans="6:11" x14ac:dyDescent="0.5">
      <c r="F124" s="220"/>
      <c r="G124" s="221"/>
      <c r="H124" s="221"/>
      <c r="I124" s="221"/>
      <c r="J124" s="222"/>
      <c r="K124" s="222"/>
    </row>
    <row r="125" spans="6:11" x14ac:dyDescent="0.5">
      <c r="F125" s="220"/>
      <c r="G125" s="221"/>
      <c r="H125" s="221"/>
      <c r="I125" s="221"/>
      <c r="J125" s="222"/>
      <c r="K125" s="222"/>
    </row>
    <row r="126" spans="6:11" x14ac:dyDescent="0.5">
      <c r="F126" s="220"/>
      <c r="G126" s="221"/>
      <c r="H126" s="221"/>
      <c r="I126" s="221"/>
      <c r="J126" s="222"/>
      <c r="K126" s="222"/>
    </row>
    <row r="127" spans="6:11" ht="15" x14ac:dyDescent="0.5">
      <c r="F127" s="41"/>
      <c r="G127" s="41"/>
      <c r="H127" s="41"/>
      <c r="I127" s="41"/>
      <c r="J127" s="41"/>
      <c r="K127" s="41"/>
    </row>
    <row r="130" spans="2:11" ht="16.149999999999999" thickBot="1" x14ac:dyDescent="0.55000000000000004">
      <c r="B130" s="275" t="s">
        <v>2172</v>
      </c>
      <c r="C130" s="275"/>
      <c r="D130" s="275"/>
      <c r="E130" s="275"/>
      <c r="F130" s="275"/>
      <c r="G130" s="275"/>
      <c r="H130" s="275"/>
      <c r="I130" s="275"/>
      <c r="J130" s="275"/>
      <c r="K130" s="275"/>
    </row>
    <row r="131" spans="2:11" ht="16.149999999999999" thickBot="1" x14ac:dyDescent="0.55000000000000004">
      <c r="B131" s="276" t="s">
        <v>2173</v>
      </c>
      <c r="C131" s="276"/>
      <c r="D131" s="276"/>
      <c r="E131" s="276"/>
      <c r="F131" s="276"/>
      <c r="G131" s="276"/>
      <c r="H131" s="276"/>
      <c r="I131" s="276"/>
      <c r="J131" s="276"/>
      <c r="K131" s="276"/>
    </row>
    <row r="132" spans="2:11" ht="16.149999999999999" thickBot="1" x14ac:dyDescent="0.55000000000000004">
      <c r="B132" s="277" t="s">
        <v>2174</v>
      </c>
      <c r="C132" s="277"/>
      <c r="D132" s="277"/>
      <c r="E132" s="277"/>
      <c r="F132" s="277"/>
      <c r="G132" s="277"/>
      <c r="H132" s="277"/>
      <c r="I132" s="277"/>
      <c r="J132" s="277"/>
      <c r="K132" s="277"/>
    </row>
    <row r="133" spans="2:11" ht="15.75" x14ac:dyDescent="0.5">
      <c r="B133" s="278" t="s">
        <v>2175</v>
      </c>
      <c r="C133" s="278"/>
      <c r="D133" s="278"/>
      <c r="E133" s="278"/>
      <c r="F133" s="278"/>
      <c r="G133" s="278"/>
      <c r="H133" s="278"/>
      <c r="I133" s="278"/>
      <c r="J133" s="278"/>
      <c r="K133" s="278"/>
    </row>
    <row r="134" spans="2:11" ht="15.4" thickBot="1" x14ac:dyDescent="0.55000000000000004">
      <c r="B134" s="54"/>
      <c r="C134" s="54"/>
      <c r="D134" s="54"/>
      <c r="E134" s="54"/>
      <c r="F134" s="54"/>
      <c r="G134" s="54"/>
      <c r="H134" s="56"/>
      <c r="I134" s="56"/>
      <c r="J134" s="56"/>
      <c r="K134" s="56"/>
    </row>
    <row r="135" spans="2:11" ht="17.25" x14ac:dyDescent="0.5">
      <c r="F135" s="188" t="s">
        <v>2229</v>
      </c>
      <c r="G135" s="12"/>
      <c r="H135" s="189"/>
      <c r="I135" s="12"/>
      <c r="J135" s="189"/>
      <c r="K135" s="189"/>
    </row>
    <row r="136" spans="2:11" ht="15" x14ac:dyDescent="0.5">
      <c r="F136" s="420" t="s">
        <v>2386</v>
      </c>
      <c r="G136" s="420"/>
      <c r="H136" s="420"/>
      <c r="I136" s="12"/>
    </row>
  </sheetData>
  <sheetProtection insertRows="0"/>
  <protectedRanges>
    <protectedRange algorithmName="SHA-512" hashValue="19r0bVvPR7yZA0UiYij7Tv1CBk3noIABvFePbLhCJ4nk3L6A+Fy+RdPPS3STf+a52x4pG2PQK4FAkXK9epnlIA==" saltValue="gQC4yrLvnbJqxYZ0KSEoZA==" spinCount="100000" sqref="F100:G100 I100:K100" name="Government revenues"/>
    <protectedRange algorithmName="SHA-512" hashValue="19r0bVvPR7yZA0UiYij7Tv1CBk3noIABvFePbLhCJ4nk3L6A+Fy+RdPPS3STf+a52x4pG2PQK4FAkXK9epnlIA==" saltValue="gQC4yrLvnbJqxYZ0KSEoZA==" spinCount="100000" sqref="F54" name="Government revenues_1"/>
    <protectedRange algorithmName="SHA-512" hashValue="19r0bVvPR7yZA0UiYij7Tv1CBk3noIABvFePbLhCJ4nk3L6A+Fy+RdPPS3STf+a52x4pG2PQK4FAkXK9epnlIA==" saltValue="gQC4yrLvnbJqxYZ0KSEoZA==" spinCount="100000" sqref="F55" name="Government revenues_1_1"/>
    <protectedRange algorithmName="SHA-512" hashValue="19r0bVvPR7yZA0UiYij7Tv1CBk3noIABvFePbLhCJ4nk3L6A+Fy+RdPPS3STf+a52x4pG2PQK4FAkXK9epnlIA==" saltValue="gQC4yrLvnbJqxYZ0KSEoZA==" spinCount="100000" sqref="F53" name="Government revenues_2"/>
    <protectedRange algorithmName="SHA-512" hashValue="19r0bVvPR7yZA0UiYij7Tv1CBk3noIABvFePbLhCJ4nk3L6A+Fy+RdPPS3STf+a52x4pG2PQK4FAkXK9epnlIA==" saltValue="gQC4yrLvnbJqxYZ0KSEoZA==" spinCount="100000" sqref="I59:I60" name="Government revenues_3"/>
    <protectedRange algorithmName="SHA-512" hashValue="19r0bVvPR7yZA0UiYij7Tv1CBk3noIABvFePbLhCJ4nk3L6A+Fy+RdPPS3STf+a52x4pG2PQK4FAkXK9epnlIA==" saltValue="gQC4yrLvnbJqxYZ0KSEoZA==" spinCount="100000" sqref="I22" name="Government revenues_5"/>
    <protectedRange algorithmName="SHA-512" hashValue="19r0bVvPR7yZA0UiYij7Tv1CBk3noIABvFePbLhCJ4nk3L6A+Fy+RdPPS3STf+a52x4pG2PQK4FAkXK9epnlIA==" saltValue="gQC4yrLvnbJqxYZ0KSEoZA==" spinCount="100000" sqref="I23" name="Government revenues_6"/>
    <protectedRange algorithmName="SHA-512" hashValue="19r0bVvPR7yZA0UiYij7Tv1CBk3noIABvFePbLhCJ4nk3L6A+Fy+RdPPS3STf+a52x4pG2PQK4FAkXK9epnlIA==" saltValue="gQC4yrLvnbJqxYZ0KSEoZA==" spinCount="100000" sqref="I24" name="Government revenues_7"/>
    <protectedRange algorithmName="SHA-512" hashValue="19r0bVvPR7yZA0UiYij7Tv1CBk3noIABvFePbLhCJ4nk3L6A+Fy+RdPPS3STf+a52x4pG2PQK4FAkXK9epnlIA==" saltValue="gQC4yrLvnbJqxYZ0KSEoZA==" spinCount="100000" sqref="I25" name="Government revenues_8"/>
    <protectedRange algorithmName="SHA-512" hashValue="19r0bVvPR7yZA0UiYij7Tv1CBk3noIABvFePbLhCJ4nk3L6A+Fy+RdPPS3STf+a52x4pG2PQK4FAkXK9epnlIA==" saltValue="gQC4yrLvnbJqxYZ0KSEoZA==" spinCount="100000" sqref="I26" name="Government revenues_9"/>
    <protectedRange algorithmName="SHA-512" hashValue="19r0bVvPR7yZA0UiYij7Tv1CBk3noIABvFePbLhCJ4nk3L6A+Fy+RdPPS3STf+a52x4pG2PQK4FAkXK9epnlIA==" saltValue="gQC4yrLvnbJqxYZ0KSEoZA==" spinCount="100000" sqref="I55" name="Government revenues_16"/>
    <protectedRange algorithmName="SHA-512" hashValue="19r0bVvPR7yZA0UiYij7Tv1CBk3noIABvFePbLhCJ4nk3L6A+Fy+RdPPS3STf+a52x4pG2PQK4FAkXK9epnlIA==" saltValue="gQC4yrLvnbJqxYZ0KSEoZA==" spinCount="100000" sqref="I57" name="Government revenues_17"/>
    <protectedRange algorithmName="SHA-512" hashValue="19r0bVvPR7yZA0UiYij7Tv1CBk3noIABvFePbLhCJ4nk3L6A+Fy+RdPPS3STf+a52x4pG2PQK4FAkXK9epnlIA==" saltValue="gQC4yrLvnbJqxYZ0KSEoZA==" spinCount="100000" sqref="I58" name="Government revenues_18"/>
    <protectedRange algorithmName="SHA-512" hashValue="19r0bVvPR7yZA0UiYij7Tv1CBk3noIABvFePbLhCJ4nk3L6A+Fy+RdPPS3STf+a52x4pG2PQK4FAkXK9epnlIA==" saltValue="gQC4yrLvnbJqxYZ0KSEoZA==" spinCount="100000" sqref="I73" name="Government revenues_19"/>
    <protectedRange algorithmName="SHA-512" hashValue="19r0bVvPR7yZA0UiYij7Tv1CBk3noIABvFePbLhCJ4nk3L6A+Fy+RdPPS3STf+a52x4pG2PQK4FAkXK9epnlIA==" saltValue="gQC4yrLvnbJqxYZ0KSEoZA==" spinCount="100000" sqref="I75" name="Government revenues_20"/>
    <protectedRange algorithmName="SHA-512" hashValue="19r0bVvPR7yZA0UiYij7Tv1CBk3noIABvFePbLhCJ4nk3L6A+Fy+RdPPS3STf+a52x4pG2PQK4FAkXK9epnlIA==" saltValue="gQC4yrLvnbJqxYZ0KSEoZA==" spinCount="100000" sqref="I76" name="Government revenues_21"/>
    <protectedRange algorithmName="SHA-512" hashValue="19r0bVvPR7yZA0UiYij7Tv1CBk3noIABvFePbLhCJ4nk3L6A+Fy+RdPPS3STf+a52x4pG2PQK4FAkXK9epnlIA==" saltValue="gQC4yrLvnbJqxYZ0KSEoZA==" spinCount="100000" sqref="I77" name="Government revenues_22"/>
    <protectedRange algorithmName="SHA-512" hashValue="19r0bVvPR7yZA0UiYij7Tv1CBk3noIABvFePbLhCJ4nk3L6A+Fy+RdPPS3STf+a52x4pG2PQK4FAkXK9epnlIA==" saltValue="gQC4yrLvnbJqxYZ0KSEoZA==" spinCount="100000" sqref="I78" name="Government revenues_23"/>
    <protectedRange algorithmName="SHA-512" hashValue="19r0bVvPR7yZA0UiYij7Tv1CBk3noIABvFePbLhCJ4nk3L6A+Fy+RdPPS3STf+a52x4pG2PQK4FAkXK9epnlIA==" saltValue="gQC4yrLvnbJqxYZ0KSEoZA==" spinCount="100000" sqref="I79" name="Government revenues_24"/>
    <protectedRange algorithmName="SHA-512" hashValue="19r0bVvPR7yZA0UiYij7Tv1CBk3noIABvFePbLhCJ4nk3L6A+Fy+RdPPS3STf+a52x4pG2PQK4FAkXK9epnlIA==" saltValue="gQC4yrLvnbJqxYZ0KSEoZA==" spinCount="100000" sqref="I34" name="Government revenues_30"/>
    <protectedRange algorithmName="SHA-512" hashValue="19r0bVvPR7yZA0UiYij7Tv1CBk3noIABvFePbLhCJ4nk3L6A+Fy+RdPPS3STf+a52x4pG2PQK4FAkXK9epnlIA==" saltValue="gQC4yrLvnbJqxYZ0KSEoZA==" spinCount="100000" sqref="I54" name="Government revenues_32"/>
    <protectedRange algorithmName="SHA-512" hashValue="19r0bVvPR7yZA0UiYij7Tv1CBk3noIABvFePbLhCJ4nk3L6A+Fy+RdPPS3STf+a52x4pG2PQK4FAkXK9epnlIA==" saltValue="gQC4yrLvnbJqxYZ0KSEoZA==" spinCount="100000" sqref="I56" name="Government revenues_33"/>
    <protectedRange algorithmName="SHA-512" hashValue="19r0bVvPR7yZA0UiYij7Tv1CBk3noIABvFePbLhCJ4nk3L6A+Fy+RdPPS3STf+a52x4pG2PQK4FAkXK9epnlIA==" saltValue="gQC4yrLvnbJqxYZ0KSEoZA==" spinCount="100000" sqref="I65" name="Government revenues_34"/>
    <protectedRange algorithmName="SHA-512" hashValue="19r0bVvPR7yZA0UiYij7Tv1CBk3noIABvFePbLhCJ4nk3L6A+Fy+RdPPS3STf+a52x4pG2PQK4FAkXK9epnlIA==" saltValue="gQC4yrLvnbJqxYZ0KSEoZA==" spinCount="100000" sqref="I70" name="Government revenues_37"/>
    <protectedRange algorithmName="SHA-512" hashValue="19r0bVvPR7yZA0UiYij7Tv1CBk3noIABvFePbLhCJ4nk3L6A+Fy+RdPPS3STf+a52x4pG2PQK4FAkXK9epnlIA==" saltValue="gQC4yrLvnbJqxYZ0KSEoZA==" spinCount="100000" sqref="I82" name="Government revenues_38"/>
    <protectedRange algorithmName="SHA-512" hashValue="19r0bVvPR7yZA0UiYij7Tv1CBk3noIABvFePbLhCJ4nk3L6A+Fy+RdPPS3STf+a52x4pG2PQK4FAkXK9epnlIA==" saltValue="gQC4yrLvnbJqxYZ0KSEoZA==" spinCount="100000" sqref="I83" name="Government revenues_39"/>
    <protectedRange algorithmName="SHA-512" hashValue="19r0bVvPR7yZA0UiYij7Tv1CBk3noIABvFePbLhCJ4nk3L6A+Fy+RdPPS3STf+a52x4pG2PQK4FAkXK9epnlIA==" saltValue="gQC4yrLvnbJqxYZ0KSEoZA==" spinCount="100000" sqref="I84" name="Government revenues_40"/>
    <protectedRange algorithmName="SHA-512" hashValue="19r0bVvPR7yZA0UiYij7Tv1CBk3noIABvFePbLhCJ4nk3L6A+Fy+RdPPS3STf+a52x4pG2PQK4FAkXK9epnlIA==" saltValue="gQC4yrLvnbJqxYZ0KSEoZA==" spinCount="100000" sqref="I90" name="Government revenues_41"/>
    <protectedRange algorithmName="SHA-512" hashValue="19r0bVvPR7yZA0UiYij7Tv1CBk3noIABvFePbLhCJ4nk3L6A+Fy+RdPPS3STf+a52x4pG2PQK4FAkXK9epnlIA==" saltValue="gQC4yrLvnbJqxYZ0KSEoZA==" spinCount="100000" sqref="I92" name="Government revenues_43"/>
    <protectedRange algorithmName="SHA-512" hashValue="19r0bVvPR7yZA0UiYij7Tv1CBk3noIABvFePbLhCJ4nk3L6A+Fy+RdPPS3STf+a52x4pG2PQK4FAkXK9epnlIA==" saltValue="gQC4yrLvnbJqxYZ0KSEoZA==" spinCount="100000" sqref="I93" name="Government revenues_44"/>
    <protectedRange algorithmName="SHA-512" hashValue="19r0bVvPR7yZA0UiYij7Tv1CBk3noIABvFePbLhCJ4nk3L6A+Fy+RdPPS3STf+a52x4pG2PQK4FAkXK9epnlIA==" saltValue="gQC4yrLvnbJqxYZ0KSEoZA==" spinCount="100000" sqref="I94:I99" name="Government revenues_45"/>
    <protectedRange algorithmName="SHA-512" hashValue="19r0bVvPR7yZA0UiYij7Tv1CBk3noIABvFePbLhCJ4nk3L6A+Fy+RdPPS3STf+a52x4pG2PQK4FAkXK9epnlIA==" saltValue="gQC4yrLvnbJqxYZ0KSEoZA==" spinCount="100000" sqref="I81" name="Government revenues_47"/>
    <protectedRange algorithmName="SHA-512" hashValue="19r0bVvPR7yZA0UiYij7Tv1CBk3noIABvFePbLhCJ4nk3L6A+Fy+RdPPS3STf+a52x4pG2PQK4FAkXK9epnlIA==" saltValue="gQC4yrLvnbJqxYZ0KSEoZA==" spinCount="100000" sqref="I89 I91 I50:I51 I47 I43 I38:I39" name="Government revenues_48"/>
    <protectedRange algorithmName="SHA-512" hashValue="19r0bVvPR7yZA0UiYij7Tv1CBk3noIABvFePbLhCJ4nk3L6A+Fy+RdPPS3STf+a52x4pG2PQK4FAkXK9epnlIA==" saltValue="gQC4yrLvnbJqxYZ0KSEoZA==" spinCount="100000" sqref="I32" name="Government revenues_52"/>
    <protectedRange algorithmName="SHA-512" hashValue="19r0bVvPR7yZA0UiYij7Tv1CBk3noIABvFePbLhCJ4nk3L6A+Fy+RdPPS3STf+a52x4pG2PQK4FAkXK9epnlIA==" saltValue="gQC4yrLvnbJqxYZ0KSEoZA==" spinCount="100000" sqref="I33" name="Government revenues_53"/>
    <protectedRange algorithmName="SHA-512" hashValue="19r0bVvPR7yZA0UiYij7Tv1CBk3noIABvFePbLhCJ4nk3L6A+Fy+RdPPS3STf+a52x4pG2PQK4FAkXK9epnlIA==" saltValue="gQC4yrLvnbJqxYZ0KSEoZA==" spinCount="100000" sqref="I53" name="Government revenues_55"/>
    <protectedRange algorithmName="SHA-512" hashValue="19r0bVvPR7yZA0UiYij7Tv1CBk3noIABvFePbLhCJ4nk3L6A+Fy+RdPPS3STf+a52x4pG2PQK4FAkXK9epnlIA==" saltValue="gQC4yrLvnbJqxYZ0KSEoZA==" spinCount="100000" sqref="I62" name="Government revenues_56"/>
    <protectedRange algorithmName="SHA-512" hashValue="19r0bVvPR7yZA0UiYij7Tv1CBk3noIABvFePbLhCJ4nk3L6A+Fy+RdPPS3STf+a52x4pG2PQK4FAkXK9epnlIA==" saltValue="gQC4yrLvnbJqxYZ0KSEoZA==" spinCount="100000" sqref="I63" name="Government revenues_57"/>
    <protectedRange algorithmName="SHA-512" hashValue="19r0bVvPR7yZA0UiYij7Tv1CBk3noIABvFePbLhCJ4nk3L6A+Fy+RdPPS3STf+a52x4pG2PQK4FAkXK9epnlIA==" saltValue="gQC4yrLvnbJqxYZ0KSEoZA==" spinCount="100000" sqref="I64" name="Government revenues_58"/>
    <protectedRange algorithmName="SHA-512" hashValue="19r0bVvPR7yZA0UiYij7Tv1CBk3noIABvFePbLhCJ4nk3L6A+Fy+RdPPS3STf+a52x4pG2PQK4FAkXK9epnlIA==" saltValue="gQC4yrLvnbJqxYZ0KSEoZA==" spinCount="100000" sqref="K22 K24 K26 K28 K30 K32 K34:K35 K37 K39 K41 K43 K45 K47 K49 K51 K53 K55 K57 K59 K61 K63 K65 K67 K69 K71 K73 K75 K77 K79 K81 K83 K85 K87 K89 K91 K93 K95 K97 K99" name="Government revenues_4"/>
    <protectedRange algorithmName="SHA-512" hashValue="19r0bVvPR7yZA0UiYij7Tv1CBk3noIABvFePbLhCJ4nk3L6A+Fy+RdPPS3STf+a52x4pG2PQK4FAkXK9epnlIA==" saltValue="gQC4yrLvnbJqxYZ0KSEoZA==" spinCount="100000" sqref="K23 K25 K27 K29 K31 K33 K36 K38 K40 K42 K44 K46 K48 K50 K52 K54 K56 K58 K60 K62 K64 K66 K68 K70 K72 K74 K76 K78 K80 K82 K84 K86 K88 K90 K92 K94 K96 K98" name="Government revenues_10"/>
  </protectedRanges>
  <mergeCells count="18">
    <mergeCell ref="F136:H136"/>
    <mergeCell ref="F9:J9"/>
    <mergeCell ref="M9:N9"/>
    <mergeCell ref="F10:J10"/>
    <mergeCell ref="F11:J11"/>
    <mergeCell ref="F12:J12"/>
    <mergeCell ref="F15:J15"/>
    <mergeCell ref="M22:N26"/>
    <mergeCell ref="F20:J20"/>
    <mergeCell ref="M10:N14"/>
    <mergeCell ref="F16:N16"/>
    <mergeCell ref="F13:J13"/>
    <mergeCell ref="F14:J14"/>
    <mergeCell ref="P31:U31"/>
    <mergeCell ref="M19:N19"/>
    <mergeCell ref="M27:N27"/>
    <mergeCell ref="M28:N28"/>
    <mergeCell ref="M21:N21"/>
  </mergeCells>
  <dataValidations count="12">
    <dataValidation type="whole" allowBlank="1" showInputMessage="1" showErrorMessage="1" errorTitle="Veuillez ne pas modifier" error="Veuillez ne pas modifier ces cellules" sqref="F135:H135 F127:K129 L78:N80 I135:K136 L86:N87" xr:uid="{FCA6884C-D84E-46B1-BC99-F2A599AD31FD}">
      <formula1>10000</formula1>
      <formula2>50000</formula2>
    </dataValidation>
    <dataValidation type="textLength" allowBlank="1" showInputMessage="1" showErrorMessage="1" errorTitle="Veuillez ne pas modifier" error="Veuillez ne pas modifier ces cellules" sqref="F108:K109 G18:K18 G21:H21 J20:J21" xr:uid="{858403C6-6CF3-4330-8FAE-A0880B43D812}">
      <formula1>10000</formula1>
      <formula2>50000</formula2>
    </dataValidation>
    <dataValidation type="list" showDropDown="1" showInputMessage="1" showErrorMessage="1" errorTitle="Veuillez ne pas modifier" error="Veuillez ne pas modifier ces cellules" sqref="M29:N29" xr:uid="{CC20AE7C-DA66-44D4-AA91-08155DBFF97A}">
      <formula1>"#ERROR!"</formula1>
    </dataValidation>
    <dataValidation allowBlank="1" showInputMessage="1" showErrorMessage="1" errorTitle="Veuillez ne pas modifier" error="Veuillez ne pas modifier ces cellules" sqref="F136:H136 I21" xr:uid="{21CBFACE-2704-4133-972F-EF1DBA32DD01}"/>
    <dataValidation type="whole" errorStyle="warning" allowBlank="1" showInputMessage="1" showErrorMessage="1" errorTitle="Veuillez ne pas remplir" error="Ces cellules seront complétées automatiquement" sqref="J102 J104" xr:uid="{5FDA2C22-6698-4092-A24B-A634F149817D}">
      <formula1>44444</formula1>
      <formula2>44445</formula2>
    </dataValidation>
    <dataValidation type="whole" allowBlank="1" showInputMessage="1" showErrorMessage="1" errorTitle="Veuillez ne pas modifier" error="Veuillez ne pas modifier ces cellules" sqref="F18 M22:N28 B130:B133 F20:K20 F21" xr:uid="{2B33D4D6-72DD-4030-8D04-46CC2022EF8B}">
      <formula1>444</formula1>
      <formula2>445</formula2>
    </dataValidation>
    <dataValidation type="decimal" allowBlank="1" showInputMessage="1" showErrorMessage="1" errorTitle="Veuillez ne pas modifier" error="Veuillez ne pas modifier ces cellules" sqref="B134:G134" xr:uid="{E200F538-697C-4C9A-90D1-69BEF7C8E1CF}">
      <formula1>10000</formula1>
      <formula2>500000</formula2>
    </dataValidation>
    <dataValidation type="whole" allowBlank="1" showInputMessage="1" showErrorMessage="1" errorTitle="Veuillez ne pas modifier" error="Veuillez ne pas modifier ces cellules" sqref="K21" xr:uid="{F978E49C-9896-4E07-A232-2C3A1095E723}">
      <formula1>4</formula1>
      <formula2>5</formula2>
    </dataValidation>
    <dataValidation type="whole" allowBlank="1" showInputMessage="1" showErrorMessage="1" sqref="M18:N21" xr:uid="{E0BB9871-6B4B-4F41-8FBD-DEADD417B770}">
      <formula1>444</formula1>
      <formula2>445</formula2>
    </dataValidation>
    <dataValidation type="decimal" operator="greaterThanOrEqual" allowBlank="1" showInputMessage="1" showErrorMessage="1" errorTitle="Nombre" error="Veuillez saisir uniquement des chiffres dans cette cellule. " promptTitle="Valeur du flux de revenu" prompt="Veuillez indiquer le montant total du flux de revenus, tels que divulgués par la gouvernement, incluant également les revenus non-rapprochés." sqref="J100" xr:uid="{8DE4F693-69E2-42F7-86CA-588D29D470C2}">
      <formula1>0</formula1>
    </dataValidation>
    <dataValidation type="list" allowBlank="1" showInputMessage="1" showErrorMessage="1" sqref="F100 F53:F55" xr:uid="{75492094-BBC0-4CDF-A07F-F90B90205450}">
      <formula1>GFS_list</formula1>
    </dataValidation>
    <dataValidation allowBlank="1" showInputMessage="1" showErrorMessage="1" promptTitle="Nom du flux de revenus" prompt="Veuillez saisir le nom des flux de revenus ici._x000a__x000a_Inclure uniquement les paiements effectués au nom des entreprises. NE PAS inclure les revenus au nom de particuliers, tels que PAYE, etc..." sqref="H100" xr:uid="{412A52AC-399A-488E-8D1B-3A21DC78B086}"/>
  </dataValidations>
  <hyperlinks>
    <hyperlink ref="M19" r:id="rId1" location="r5-1" display="EITI Requirement 5.1" xr:uid="{00000000-0004-0000-0400-000006000000}"/>
    <hyperlink ref="F16:N16" r:id="rId2" display="If you have any questions, please contact data@eiti.org" xr:uid="{00000000-0004-0000-0400-000007000000}"/>
    <hyperlink ref="F20" r:id="rId3" location="r4-1" display="EITI Requirement 4.1" xr:uid="{00000000-0004-0000-0400-000008000000}"/>
    <hyperlink ref="F20:J20" r:id="rId4" location="r4-1" display=" Exigence ITIE 4.1.d.: Divulgation exhaustive de la part du gouvernement " xr:uid="{71821841-DBF5-4B9E-A7D5-569E645DB078}"/>
    <hyperlink ref="B132:G132" r:id="rId5" display="Pour la version la plus récente des modèles de données résumées, consultez https://eiti.org/fr/document/modele-donnees-resumees-itie" xr:uid="{59A1968A-B6B9-4C95-AB4B-10DEE6914D53}"/>
    <hyperlink ref="B131:G131" r:id="rId6" display="Vous voulez en savoir plus sur votre pays ? Vérifiez si votre pays met en œuvre la Norme ITIE en visitant https://eiti.org/countries" xr:uid="{274401AA-35F5-454A-A6FF-6CA674E2F027}"/>
    <hyperlink ref="B133:G133" r:id="rId7" display="Give us your feedback or report a conflict in the data! Write to us at  data@eiti.org" xr:uid="{5BDFDDE6-5505-4327-9496-85D947F7C00D}"/>
    <hyperlink ref="M28:N28" r:id="rId8" display="or, https://www.imf.org/external/np/sta/gfsm/" xr:uid="{00000000-0004-0000-0400-000004000000}"/>
    <hyperlink ref="M27:N27" r:id="rId9" display="Pour plus d’orientations, visitez la page https://eiti.org/fr/document/modele-donnees-resumees-itie" xr:uid="{00000000-0004-0000-0400-000005000000}"/>
    <hyperlink ref="M19:N19" r:id="rId10" location="r5-1" display="Exigence ITIE 5.1.b: Classification des revenus" xr:uid="{F4C2D2C7-20B3-46BF-80DB-5C45A80E9FC9}"/>
  </hyperlinks>
  <pageMargins left="0.7" right="0.7" top="0.75" bottom="0.75" header="0.3" footer="0.3"/>
  <pageSetup paperSize="9" orientation="portrait" r:id="rId11"/>
  <colBreaks count="1" manualBreakCount="1">
    <brk id="12" max="1048575" man="1"/>
  </colBreaks>
  <drawing r:id="rId12"/>
  <tableParts count="1">
    <tablePart r:id="rId13"/>
  </tableParts>
  <extLst>
    <ext xmlns:x14="http://schemas.microsoft.com/office/spreadsheetml/2009/9/main" uri="{CCE6A557-97BC-4b89-ADB6-D9C93CAAB3DF}">
      <x14:dataValidations xmlns:xm="http://schemas.microsoft.com/office/excel/2006/main" count="5">
        <x14:dataValidation type="list" allowBlank="1" showInputMessage="1" showErrorMessage="1" xr:uid="{0DA05D4C-2892-4A24-B9AE-E100653ED7C7}">
          <x14:formula1>
            <xm:f>Listes!$I$11:$I$168</xm:f>
          </x14:formula1>
          <xm:sqref>K115:K117</xm:sqref>
        </x14:dataValidation>
        <x14:dataValidation type="list" allowBlank="1" showInputMessage="1" showErrorMessage="1" promptTitle="Veuillez sélectionner le secteur" prompt="Veuillez sélectionner le secteur parmi la liste" xr:uid="{67A07785-E727-4FD4-AE16-5628BF5937F8}">
          <x14:formula1>
            <xm:f>Listes!$AA$3:$AA$9</xm:f>
          </x14:formula1>
          <xm:sqref>G100</xm:sqref>
        </x14:dataValidation>
        <x14:dataValidation type="list" operator="greaterThanOrEqual" allowBlank="1" showInputMessage="1" showErrorMessage="1" errorTitle="Nombre" error="Veuillez saisir uniquement des chiffres dans cette cellule. " xr:uid="{D3E9BDB2-5224-4742-9537-7FBD6964F103}">
          <x14:formula1>
            <xm:f>Listes!$I$11:$I$168</xm:f>
          </x14:formula1>
          <xm:sqref>K100</xm:sqref>
        </x14:dataValidation>
        <x14:dataValidation type="list" allowBlank="1" showInputMessage="1" showErrorMessage="1" promptTitle="Organisme gouvernmental destinat" prompt="Veuillez indiquer le nom de l'agence gouvernementale collectant le flux_x000a__x000a_Veuillez vous abstenir d'utiliser des acronymes et indiquez le nom complet" xr:uid="{3B69BF49-A24C-4BDD-917D-3FB9920AB452}">
          <x14:formula1>
            <xm:f>'Partie 3 - Entités déclarantes'!#REF!</xm:f>
          </x14:formula1>
          <xm:sqref>I100</xm:sqref>
        </x14:dataValidation>
        <x14:dataValidation type="list" allowBlank="1" showInputMessage="1" showErrorMessage="1" xr:uid="{FBFDEC11-9487-46A2-B4C5-3404468A80F5}">
          <x14:formula1>
            <xm:f>'C:\Users\kr65\Downloads\SD\2.0\[Summary Data 2.0 data validation french translation.xlsm]Lists'!#REF!</xm:f>
          </x14:formula1>
          <xm:sqref>B35:E35 B51:E100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O1740"/>
  <sheetViews>
    <sheetView showGridLines="0" topLeftCell="A1703" zoomScale="70" zoomScaleNormal="70" workbookViewId="0">
      <selection activeCell="J1725" sqref="J1725"/>
    </sheetView>
  </sheetViews>
  <sheetFormatPr baseColWidth="10" defaultColWidth="9.140625" defaultRowHeight="14.25" x14ac:dyDescent="0.45"/>
  <cols>
    <col min="1" max="1" width="3.85546875" style="332" customWidth="1"/>
    <col min="2" max="2" width="4.5703125" style="332" hidden="1" customWidth="1"/>
    <col min="3" max="3" width="33.5" style="332" customWidth="1"/>
    <col min="4" max="4" width="30.85546875" style="332" customWidth="1"/>
    <col min="5" max="5" width="44.78515625" style="332" customWidth="1"/>
    <col min="6" max="6" width="26.0703125" style="332" bestFit="1" customWidth="1"/>
    <col min="7" max="7" width="28" style="332" bestFit="1" customWidth="1"/>
    <col min="8" max="8" width="25.42578125" style="332" customWidth="1"/>
    <col min="9" max="9" width="20" style="332" customWidth="1"/>
    <col min="10" max="10" width="23" style="332" customWidth="1"/>
    <col min="11" max="11" width="27.5703125" style="332" customWidth="1"/>
    <col min="12" max="12" width="20" style="332" customWidth="1"/>
    <col min="13" max="13" width="9.140625" style="332"/>
    <col min="14" max="14" width="15.140625" style="332" customWidth="1"/>
    <col min="15" max="16" width="9.140625" style="332"/>
    <col min="17" max="33" width="15.85546875" style="332" customWidth="1"/>
    <col min="34" max="16384" width="9.140625" style="332"/>
  </cols>
  <sheetData>
    <row r="2" spans="2:14" ht="15" x14ac:dyDescent="0.45">
      <c r="C2" s="15" t="s">
        <v>2377</v>
      </c>
      <c r="D2" s="336"/>
      <c r="E2" s="336"/>
      <c r="F2" s="337"/>
      <c r="G2" s="336"/>
      <c r="H2" s="336"/>
      <c r="I2" s="336"/>
      <c r="J2" s="336"/>
      <c r="K2" s="336"/>
      <c r="L2" s="336"/>
    </row>
    <row r="3" spans="2:14" ht="39.75" x14ac:dyDescent="0.45">
      <c r="C3" s="281" t="s">
        <v>2183</v>
      </c>
      <c r="D3" s="281"/>
      <c r="E3" s="281"/>
      <c r="F3" s="281"/>
      <c r="G3" s="281"/>
      <c r="H3" s="281"/>
      <c r="I3" s="231"/>
      <c r="J3" s="281"/>
      <c r="K3" s="281"/>
      <c r="L3" s="281"/>
    </row>
    <row r="4" spans="2:14" ht="15" x14ac:dyDescent="0.45">
      <c r="C4" s="460" t="s">
        <v>2378</v>
      </c>
      <c r="D4" s="460"/>
      <c r="E4" s="460"/>
      <c r="F4" s="460"/>
      <c r="G4" s="460"/>
      <c r="H4" s="460"/>
      <c r="I4" s="460"/>
      <c r="J4" s="460"/>
      <c r="K4" s="285"/>
      <c r="L4" s="336"/>
    </row>
    <row r="5" spans="2:14" ht="15" x14ac:dyDescent="0.45">
      <c r="C5" s="460" t="s">
        <v>2379</v>
      </c>
      <c r="D5" s="460"/>
      <c r="E5" s="460"/>
      <c r="F5" s="460"/>
      <c r="G5" s="460"/>
      <c r="H5" s="460"/>
      <c r="I5" s="460"/>
      <c r="J5" s="460"/>
      <c r="K5" s="285"/>
      <c r="L5" s="336"/>
    </row>
    <row r="6" spans="2:14" ht="15" x14ac:dyDescent="0.45">
      <c r="C6" s="460" t="s">
        <v>2380</v>
      </c>
      <c r="D6" s="460"/>
      <c r="E6" s="460"/>
      <c r="F6" s="460"/>
      <c r="G6" s="460"/>
      <c r="H6" s="460"/>
      <c r="I6" s="460"/>
      <c r="J6" s="460"/>
      <c r="K6" s="285"/>
      <c r="L6" s="336"/>
    </row>
    <row r="7" spans="2:14" ht="15" customHeight="1" x14ac:dyDescent="0.45">
      <c r="C7" s="355" t="s">
        <v>2381</v>
      </c>
      <c r="D7" s="355"/>
      <c r="E7" s="355"/>
      <c r="F7" s="355"/>
      <c r="G7" s="355"/>
      <c r="H7" s="355"/>
      <c r="I7" s="355"/>
      <c r="J7" s="355"/>
      <c r="K7" s="285"/>
      <c r="L7" s="336"/>
    </row>
    <row r="8" spans="2:14" ht="15" x14ac:dyDescent="0.45">
      <c r="C8" s="460" t="s">
        <v>2382</v>
      </c>
      <c r="D8" s="460"/>
      <c r="E8" s="460"/>
      <c r="F8" s="460"/>
      <c r="G8" s="460"/>
      <c r="H8" s="460"/>
      <c r="I8" s="460"/>
      <c r="J8" s="460"/>
      <c r="K8" s="285"/>
      <c r="L8" s="336"/>
    </row>
    <row r="9" spans="2:14" ht="15" x14ac:dyDescent="0.45">
      <c r="C9" s="338" t="s">
        <v>2338</v>
      </c>
      <c r="D9" s="338"/>
      <c r="E9" s="338"/>
      <c r="F9" s="338"/>
      <c r="G9" s="338"/>
      <c r="H9" s="338"/>
      <c r="I9" s="338"/>
      <c r="J9" s="338"/>
      <c r="K9" s="338"/>
      <c r="L9" s="336"/>
    </row>
    <row r="11" spans="2:14" ht="24" x14ac:dyDescent="0.45">
      <c r="C11" s="282" t="s">
        <v>2383</v>
      </c>
      <c r="D11" s="282"/>
      <c r="E11" s="282"/>
      <c r="F11" s="282"/>
      <c r="G11" s="282"/>
      <c r="H11" s="282"/>
      <c r="I11" s="282"/>
      <c r="J11" s="282"/>
      <c r="K11" s="282"/>
    </row>
    <row r="13" spans="2:14" ht="42.75" x14ac:dyDescent="0.45">
      <c r="C13" s="283" t="s">
        <v>2541</v>
      </c>
      <c r="D13" s="283"/>
      <c r="E13" s="283"/>
      <c r="F13" s="283"/>
      <c r="G13" s="283"/>
      <c r="H13" s="283"/>
      <c r="I13" s="283"/>
      <c r="J13" s="283"/>
      <c r="K13" s="284"/>
      <c r="L13" s="339"/>
      <c r="M13" s="339"/>
      <c r="N13" s="339"/>
    </row>
    <row r="14" spans="2:14" x14ac:dyDescent="0.45">
      <c r="B14" s="332" t="s">
        <v>1472</v>
      </c>
      <c r="C14" s="332" t="s">
        <v>1455</v>
      </c>
      <c r="D14" s="332" t="s">
        <v>1473</v>
      </c>
      <c r="E14" s="332" t="s">
        <v>1409</v>
      </c>
      <c r="F14" s="332" t="s">
        <v>1410</v>
      </c>
      <c r="G14" s="332" t="s">
        <v>1411</v>
      </c>
      <c r="H14" s="332" t="s">
        <v>1407</v>
      </c>
      <c r="I14" s="332" t="s">
        <v>1456</v>
      </c>
      <c r="J14" s="332" t="s">
        <v>1474</v>
      </c>
      <c r="K14" s="332" t="s">
        <v>2124</v>
      </c>
      <c r="L14" s="332" t="s">
        <v>2125</v>
      </c>
      <c r="M14" s="332" t="s">
        <v>2126</v>
      </c>
      <c r="N14" s="332" t="s">
        <v>1412</v>
      </c>
    </row>
    <row r="15" spans="2:14" ht="15" x14ac:dyDescent="0.4">
      <c r="B15" s="340"/>
      <c r="C15" s="408" t="s">
        <v>3170</v>
      </c>
      <c r="D15" s="408" t="s">
        <v>1466</v>
      </c>
      <c r="E15" s="408" t="s">
        <v>3467</v>
      </c>
      <c r="I15" s="332" t="s">
        <v>1467</v>
      </c>
      <c r="J15" s="411">
        <v>3974.28</v>
      </c>
    </row>
    <row r="16" spans="2:14" ht="15" x14ac:dyDescent="0.4">
      <c r="B16" s="340"/>
      <c r="C16" s="408" t="s">
        <v>2781</v>
      </c>
      <c r="D16" s="408" t="s">
        <v>1466</v>
      </c>
      <c r="E16" s="408" t="s">
        <v>1432</v>
      </c>
      <c r="I16" s="332" t="s">
        <v>1467</v>
      </c>
      <c r="J16" s="411">
        <v>228069.78</v>
      </c>
    </row>
    <row r="17" spans="2:10" ht="15" x14ac:dyDescent="0.4">
      <c r="B17" s="340"/>
      <c r="C17" s="408" t="s">
        <v>2781</v>
      </c>
      <c r="D17" s="408" t="s">
        <v>1468</v>
      </c>
      <c r="E17" s="408" t="s">
        <v>1432</v>
      </c>
      <c r="I17" s="332" t="s">
        <v>1467</v>
      </c>
      <c r="J17" s="411">
        <v>228069.78</v>
      </c>
    </row>
    <row r="18" spans="2:10" ht="15" x14ac:dyDescent="0.4">
      <c r="B18" s="340"/>
      <c r="C18" s="408" t="s">
        <v>2781</v>
      </c>
      <c r="D18" s="408" t="s">
        <v>1468</v>
      </c>
      <c r="E18" s="408" t="s">
        <v>3467</v>
      </c>
      <c r="I18" s="332" t="s">
        <v>1467</v>
      </c>
      <c r="J18" s="411">
        <v>4000</v>
      </c>
    </row>
    <row r="19" spans="2:10" ht="15" x14ac:dyDescent="0.4">
      <c r="B19" s="340"/>
      <c r="C19" s="408" t="s">
        <v>2781</v>
      </c>
      <c r="D19" s="408" t="s">
        <v>1466</v>
      </c>
      <c r="E19" s="408" t="s">
        <v>3468</v>
      </c>
      <c r="I19" s="332" t="s">
        <v>1467</v>
      </c>
      <c r="J19" s="411">
        <v>3155.28</v>
      </c>
    </row>
    <row r="20" spans="2:10" ht="15" x14ac:dyDescent="0.4">
      <c r="B20" s="340"/>
      <c r="C20" s="408" t="s">
        <v>2781</v>
      </c>
      <c r="D20" s="408" t="s">
        <v>1466</v>
      </c>
      <c r="E20" s="408" t="s">
        <v>3467</v>
      </c>
      <c r="I20" s="332" t="s">
        <v>1467</v>
      </c>
      <c r="J20" s="411">
        <v>744.65</v>
      </c>
    </row>
    <row r="21" spans="2:10" ht="15" x14ac:dyDescent="0.4">
      <c r="B21" s="340"/>
      <c r="C21" s="408" t="s">
        <v>2781</v>
      </c>
      <c r="D21" s="408" t="s">
        <v>1466</v>
      </c>
      <c r="E21" s="408" t="s">
        <v>1475</v>
      </c>
      <c r="I21" s="332" t="s">
        <v>1467</v>
      </c>
      <c r="J21" s="411">
        <v>0</v>
      </c>
    </row>
    <row r="22" spans="2:10" ht="30" x14ac:dyDescent="0.4">
      <c r="B22" s="340"/>
      <c r="C22" s="408" t="s">
        <v>3201</v>
      </c>
      <c r="D22" s="408" t="s">
        <v>1468</v>
      </c>
      <c r="E22" s="408" t="s">
        <v>3467</v>
      </c>
      <c r="I22" s="332" t="s">
        <v>1467</v>
      </c>
      <c r="J22" s="411">
        <v>10800</v>
      </c>
    </row>
    <row r="23" spans="2:10" ht="30" x14ac:dyDescent="0.4">
      <c r="B23" s="340"/>
      <c r="C23" s="408" t="s">
        <v>3201</v>
      </c>
      <c r="D23" s="408" t="s">
        <v>1468</v>
      </c>
      <c r="E23" s="408" t="s">
        <v>1432</v>
      </c>
      <c r="I23" s="332" t="s">
        <v>1467</v>
      </c>
      <c r="J23" s="411">
        <v>1.46</v>
      </c>
    </row>
    <row r="24" spans="2:10" ht="15" x14ac:dyDescent="0.4">
      <c r="B24" s="340"/>
      <c r="C24" s="408" t="s">
        <v>3188</v>
      </c>
      <c r="D24" s="408" t="s">
        <v>1466</v>
      </c>
      <c r="E24" s="408" t="s">
        <v>3467</v>
      </c>
      <c r="I24" s="332" t="s">
        <v>1467</v>
      </c>
      <c r="J24" s="411">
        <v>5467</v>
      </c>
    </row>
    <row r="25" spans="2:10" ht="30" x14ac:dyDescent="0.4">
      <c r="B25" s="340"/>
      <c r="C25" s="408" t="s">
        <v>2914</v>
      </c>
      <c r="D25" s="408" t="s">
        <v>1466</v>
      </c>
      <c r="E25" s="408" t="s">
        <v>1432</v>
      </c>
      <c r="I25" s="332" t="s">
        <v>1467</v>
      </c>
      <c r="J25" s="411">
        <v>2904.35</v>
      </c>
    </row>
    <row r="26" spans="2:10" ht="30" x14ac:dyDescent="0.4">
      <c r="B26" s="340"/>
      <c r="C26" s="408" t="s">
        <v>2914</v>
      </c>
      <c r="D26" s="408" t="s">
        <v>1468</v>
      </c>
      <c r="E26" s="408" t="s">
        <v>1432</v>
      </c>
      <c r="I26" s="332" t="s">
        <v>1467</v>
      </c>
      <c r="J26" s="411">
        <v>2904.35</v>
      </c>
    </row>
    <row r="27" spans="2:10" ht="30" x14ac:dyDescent="0.4">
      <c r="B27" s="340"/>
      <c r="C27" s="408" t="s">
        <v>2907</v>
      </c>
      <c r="D27" s="408" t="s">
        <v>1466</v>
      </c>
      <c r="E27" s="408" t="s">
        <v>3468</v>
      </c>
      <c r="I27" s="332" t="s">
        <v>1467</v>
      </c>
      <c r="J27" s="411">
        <v>309.20999999999998</v>
      </c>
    </row>
    <row r="28" spans="2:10" ht="15" x14ac:dyDescent="0.4">
      <c r="B28" s="340"/>
      <c r="C28" s="408" t="s">
        <v>3317</v>
      </c>
      <c r="D28" s="408" t="s">
        <v>1468</v>
      </c>
      <c r="E28" s="408" t="s">
        <v>3467</v>
      </c>
      <c r="I28" s="332" t="s">
        <v>1467</v>
      </c>
      <c r="J28" s="411">
        <v>5500</v>
      </c>
    </row>
    <row r="29" spans="2:10" ht="15" x14ac:dyDescent="0.4">
      <c r="B29" s="340"/>
      <c r="C29" s="408" t="s">
        <v>2915</v>
      </c>
      <c r="D29" s="408" t="s">
        <v>1468</v>
      </c>
      <c r="E29" s="408" t="s">
        <v>3467</v>
      </c>
      <c r="I29" s="332" t="s">
        <v>1467</v>
      </c>
      <c r="J29" s="411">
        <v>2000</v>
      </c>
    </row>
    <row r="30" spans="2:10" ht="15" x14ac:dyDescent="0.4">
      <c r="B30" s="340"/>
      <c r="C30" s="408" t="s">
        <v>2915</v>
      </c>
      <c r="D30" s="408" t="s">
        <v>1468</v>
      </c>
      <c r="E30" s="408" t="s">
        <v>1432</v>
      </c>
      <c r="I30" s="332" t="s">
        <v>1467</v>
      </c>
      <c r="J30" s="411">
        <v>123</v>
      </c>
    </row>
    <row r="31" spans="2:10" ht="15" x14ac:dyDescent="0.4">
      <c r="B31" s="340"/>
      <c r="C31" s="408" t="s">
        <v>2915</v>
      </c>
      <c r="D31" s="408" t="s">
        <v>1466</v>
      </c>
      <c r="E31" s="408" t="s">
        <v>1432</v>
      </c>
      <c r="I31" s="332" t="s">
        <v>1467</v>
      </c>
      <c r="J31" s="411">
        <v>61.68</v>
      </c>
    </row>
    <row r="32" spans="2:10" ht="30" x14ac:dyDescent="0.4">
      <c r="B32" s="340"/>
      <c r="C32" s="408" t="s">
        <v>2850</v>
      </c>
      <c r="D32" s="408" t="s">
        <v>1466</v>
      </c>
      <c r="E32" s="408" t="s">
        <v>1475</v>
      </c>
      <c r="I32" s="332" t="s">
        <v>1467</v>
      </c>
      <c r="J32" s="411">
        <v>50.44</v>
      </c>
    </row>
    <row r="33" spans="2:10" ht="15" x14ac:dyDescent="0.4">
      <c r="B33" s="340"/>
      <c r="C33" s="408" t="s">
        <v>2851</v>
      </c>
      <c r="D33" s="408" t="s">
        <v>1466</v>
      </c>
      <c r="E33" s="408" t="s">
        <v>3468</v>
      </c>
      <c r="I33" s="332" t="s">
        <v>1467</v>
      </c>
      <c r="J33" s="411">
        <v>3439.1</v>
      </c>
    </row>
    <row r="34" spans="2:10" ht="15" x14ac:dyDescent="0.4">
      <c r="B34" s="340"/>
      <c r="C34" s="408" t="s">
        <v>2851</v>
      </c>
      <c r="D34" s="408" t="s">
        <v>1466</v>
      </c>
      <c r="E34" s="408" t="s">
        <v>1475</v>
      </c>
      <c r="I34" s="332" t="s">
        <v>1467</v>
      </c>
      <c r="J34" s="411">
        <v>1210.44</v>
      </c>
    </row>
    <row r="35" spans="2:10" ht="15" x14ac:dyDescent="0.4">
      <c r="B35" s="340"/>
      <c r="C35" s="408" t="s">
        <v>3318</v>
      </c>
      <c r="D35" s="408" t="s">
        <v>1468</v>
      </c>
      <c r="E35" s="408" t="s">
        <v>3467</v>
      </c>
      <c r="I35" s="332" t="s">
        <v>1467</v>
      </c>
      <c r="J35" s="411">
        <v>5000</v>
      </c>
    </row>
    <row r="36" spans="2:10" ht="30" x14ac:dyDescent="0.4">
      <c r="B36" s="340"/>
      <c r="C36" s="408" t="s">
        <v>2916</v>
      </c>
      <c r="D36" s="408" t="s">
        <v>1466</v>
      </c>
      <c r="E36" s="408" t="s">
        <v>1432</v>
      </c>
      <c r="I36" s="332" t="s">
        <v>1467</v>
      </c>
      <c r="J36" s="411">
        <v>512.97</v>
      </c>
    </row>
    <row r="37" spans="2:10" ht="30" x14ac:dyDescent="0.4">
      <c r="B37" s="340"/>
      <c r="C37" s="408" t="s">
        <v>2916</v>
      </c>
      <c r="D37" s="408" t="s">
        <v>1468</v>
      </c>
      <c r="E37" s="408" t="s">
        <v>1432</v>
      </c>
      <c r="I37" s="332" t="s">
        <v>1467</v>
      </c>
      <c r="J37" s="411">
        <v>512.97</v>
      </c>
    </row>
    <row r="38" spans="2:10" ht="30" x14ac:dyDescent="0.4">
      <c r="B38" s="340"/>
      <c r="C38" s="408" t="s">
        <v>2917</v>
      </c>
      <c r="D38" s="408" t="s">
        <v>1468</v>
      </c>
      <c r="E38" s="408" t="s">
        <v>3467</v>
      </c>
      <c r="I38" s="332" t="s">
        <v>1467</v>
      </c>
      <c r="J38" s="411">
        <v>11000</v>
      </c>
    </row>
    <row r="39" spans="2:10" ht="30" x14ac:dyDescent="0.4">
      <c r="B39" s="340"/>
      <c r="C39" s="408" t="s">
        <v>2917</v>
      </c>
      <c r="D39" s="408" t="s">
        <v>1466</v>
      </c>
      <c r="E39" s="408" t="s">
        <v>1432</v>
      </c>
      <c r="I39" s="332" t="s">
        <v>1467</v>
      </c>
      <c r="J39" s="411">
        <v>4909.43</v>
      </c>
    </row>
    <row r="40" spans="2:10" ht="30" x14ac:dyDescent="0.4">
      <c r="B40" s="340"/>
      <c r="C40" s="408" t="s">
        <v>2917</v>
      </c>
      <c r="D40" s="408" t="s">
        <v>1468</v>
      </c>
      <c r="E40" s="408" t="s">
        <v>1432</v>
      </c>
      <c r="I40" s="332" t="s">
        <v>1467</v>
      </c>
      <c r="J40" s="411">
        <v>4909.43</v>
      </c>
    </row>
    <row r="41" spans="2:10" ht="30" x14ac:dyDescent="0.4">
      <c r="B41" s="340"/>
      <c r="C41" s="408" t="s">
        <v>2918</v>
      </c>
      <c r="D41" s="408" t="s">
        <v>1466</v>
      </c>
      <c r="E41" s="408" t="s">
        <v>1432</v>
      </c>
      <c r="I41" s="332" t="s">
        <v>1467</v>
      </c>
      <c r="J41" s="411">
        <v>76.66</v>
      </c>
    </row>
    <row r="42" spans="2:10" ht="30" x14ac:dyDescent="0.4">
      <c r="B42" s="340"/>
      <c r="C42" s="408" t="s">
        <v>2918</v>
      </c>
      <c r="D42" s="408" t="s">
        <v>1468</v>
      </c>
      <c r="E42" s="408" t="s">
        <v>1432</v>
      </c>
      <c r="I42" s="332" t="s">
        <v>1467</v>
      </c>
      <c r="J42" s="411">
        <v>76.66</v>
      </c>
    </row>
    <row r="43" spans="2:10" ht="15" x14ac:dyDescent="0.4">
      <c r="B43" s="340"/>
      <c r="C43" s="408" t="s">
        <v>2845</v>
      </c>
      <c r="D43" s="408" t="s">
        <v>1466</v>
      </c>
      <c r="E43" s="408" t="s">
        <v>3467</v>
      </c>
      <c r="I43" s="332" t="s">
        <v>1467</v>
      </c>
      <c r="J43" s="411">
        <v>30866.62</v>
      </c>
    </row>
    <row r="44" spans="2:10" ht="15" x14ac:dyDescent="0.4">
      <c r="B44" s="340"/>
      <c r="C44" s="408" t="s">
        <v>2845</v>
      </c>
      <c r="D44" s="408" t="s">
        <v>1466</v>
      </c>
      <c r="E44" s="408" t="s">
        <v>3468</v>
      </c>
      <c r="I44" s="332" t="s">
        <v>1467</v>
      </c>
      <c r="J44" s="411">
        <v>13484.67</v>
      </c>
    </row>
    <row r="45" spans="2:10" ht="15" x14ac:dyDescent="0.4">
      <c r="B45" s="340"/>
      <c r="C45" s="408" t="s">
        <v>2845</v>
      </c>
      <c r="D45" s="408" t="s">
        <v>1466</v>
      </c>
      <c r="E45" s="408" t="s">
        <v>1475</v>
      </c>
      <c r="I45" s="332" t="s">
        <v>1467</v>
      </c>
      <c r="J45" s="411">
        <v>12265.24</v>
      </c>
    </row>
    <row r="46" spans="2:10" ht="30" x14ac:dyDescent="0.4">
      <c r="B46" s="340"/>
      <c r="C46" s="408" t="s">
        <v>2852</v>
      </c>
      <c r="D46" s="408" t="s">
        <v>1468</v>
      </c>
      <c r="E46" s="408" t="s">
        <v>3467</v>
      </c>
      <c r="I46" s="332" t="s">
        <v>1467</v>
      </c>
      <c r="J46" s="411">
        <v>3500</v>
      </c>
    </row>
    <row r="47" spans="2:10" ht="30" x14ac:dyDescent="0.4">
      <c r="B47" s="340"/>
      <c r="C47" s="408" t="s">
        <v>2852</v>
      </c>
      <c r="D47" s="408" t="s">
        <v>1468</v>
      </c>
      <c r="E47" s="408" t="s">
        <v>1432</v>
      </c>
      <c r="I47" s="332" t="s">
        <v>1467</v>
      </c>
      <c r="J47" s="411">
        <v>421</v>
      </c>
    </row>
    <row r="48" spans="2:10" ht="30" x14ac:dyDescent="0.4">
      <c r="B48" s="340"/>
      <c r="C48" s="408" t="s">
        <v>2852</v>
      </c>
      <c r="D48" s="408" t="s">
        <v>1466</v>
      </c>
      <c r="E48" s="408" t="s">
        <v>1432</v>
      </c>
      <c r="I48" s="332" t="s">
        <v>1467</v>
      </c>
      <c r="J48" s="411">
        <v>420.21</v>
      </c>
    </row>
    <row r="49" spans="2:15" ht="30.4" thickBot="1" x14ac:dyDescent="0.45">
      <c r="B49" s="340"/>
      <c r="C49" s="408" t="s">
        <v>2852</v>
      </c>
      <c r="D49" s="408" t="s">
        <v>1466</v>
      </c>
      <c r="E49" s="408" t="s">
        <v>3468</v>
      </c>
      <c r="I49" s="332" t="s">
        <v>1467</v>
      </c>
      <c r="J49" s="411">
        <v>277.39</v>
      </c>
      <c r="O49" s="341"/>
    </row>
    <row r="50" spans="2:15" ht="30.4" thickBot="1" x14ac:dyDescent="0.45">
      <c r="B50" s="340"/>
      <c r="C50" s="408" t="s">
        <v>2852</v>
      </c>
      <c r="D50" s="408" t="s">
        <v>1466</v>
      </c>
      <c r="E50" s="408" t="s">
        <v>1475</v>
      </c>
      <c r="I50" s="332" t="s">
        <v>1467</v>
      </c>
      <c r="J50" s="411">
        <v>151.31</v>
      </c>
      <c r="O50" s="342"/>
    </row>
    <row r="51" spans="2:15" ht="15.4" thickBot="1" x14ac:dyDescent="0.45">
      <c r="B51" s="340"/>
      <c r="C51" s="408" t="s">
        <v>2919</v>
      </c>
      <c r="D51" s="408" t="s">
        <v>1468</v>
      </c>
      <c r="E51" s="408" t="s">
        <v>3467</v>
      </c>
      <c r="I51" s="332" t="s">
        <v>1467</v>
      </c>
      <c r="J51" s="411">
        <v>29000</v>
      </c>
      <c r="O51" s="343"/>
    </row>
    <row r="52" spans="2:15" ht="15" x14ac:dyDescent="0.4">
      <c r="B52" s="340"/>
      <c r="C52" s="408" t="s">
        <v>2919</v>
      </c>
      <c r="D52" s="408" t="s">
        <v>1468</v>
      </c>
      <c r="E52" s="408" t="s">
        <v>1432</v>
      </c>
      <c r="I52" s="332" t="s">
        <v>1467</v>
      </c>
      <c r="J52" s="411">
        <v>553.1</v>
      </c>
      <c r="O52" s="344"/>
    </row>
    <row r="53" spans="2:15" ht="15" x14ac:dyDescent="0.4">
      <c r="B53" s="340"/>
      <c r="C53" s="408" t="s">
        <v>2919</v>
      </c>
      <c r="D53" s="408" t="s">
        <v>1466</v>
      </c>
      <c r="E53" s="408" t="s">
        <v>1432</v>
      </c>
      <c r="I53" s="332" t="s">
        <v>1467</v>
      </c>
      <c r="J53" s="411">
        <v>0.27</v>
      </c>
    </row>
    <row r="54" spans="2:15" ht="15" x14ac:dyDescent="0.4">
      <c r="B54" s="340"/>
      <c r="C54" s="408" t="s">
        <v>2920</v>
      </c>
      <c r="D54" s="408" t="s">
        <v>1466</v>
      </c>
      <c r="E54" s="408" t="s">
        <v>1432</v>
      </c>
      <c r="I54" s="332" t="s">
        <v>1467</v>
      </c>
      <c r="J54" s="411">
        <v>200.3</v>
      </c>
    </row>
    <row r="55" spans="2:15" ht="15" x14ac:dyDescent="0.4">
      <c r="B55" s="340"/>
      <c r="C55" s="408" t="s">
        <v>2920</v>
      </c>
      <c r="D55" s="408" t="s">
        <v>1468</v>
      </c>
      <c r="E55" s="408" t="s">
        <v>1432</v>
      </c>
      <c r="I55" s="332" t="s">
        <v>1467</v>
      </c>
      <c r="J55" s="411">
        <v>200.3</v>
      </c>
    </row>
    <row r="56" spans="2:15" ht="15" x14ac:dyDescent="0.4">
      <c r="B56" s="340"/>
      <c r="C56" s="408" t="s">
        <v>2921</v>
      </c>
      <c r="D56" s="408" t="s">
        <v>1466</v>
      </c>
      <c r="E56" s="408" t="s">
        <v>1432</v>
      </c>
      <c r="I56" s="332" t="s">
        <v>1467</v>
      </c>
      <c r="J56" s="411">
        <v>881.32</v>
      </c>
    </row>
    <row r="57" spans="2:15" ht="15" x14ac:dyDescent="0.4">
      <c r="B57" s="340"/>
      <c r="C57" s="408" t="s">
        <v>2921</v>
      </c>
      <c r="D57" s="408" t="s">
        <v>1468</v>
      </c>
      <c r="E57" s="408" t="s">
        <v>1432</v>
      </c>
      <c r="I57" s="332" t="s">
        <v>1467</v>
      </c>
      <c r="J57" s="411">
        <v>881.32</v>
      </c>
    </row>
    <row r="58" spans="2:15" ht="15" x14ac:dyDescent="0.4">
      <c r="B58" s="340"/>
      <c r="C58" s="408" t="s">
        <v>2922</v>
      </c>
      <c r="D58" s="408" t="s">
        <v>1466</v>
      </c>
      <c r="E58" s="408" t="s">
        <v>1432</v>
      </c>
      <c r="I58" s="332" t="s">
        <v>1467</v>
      </c>
      <c r="J58" s="411">
        <v>548.54999999999995</v>
      </c>
    </row>
    <row r="59" spans="2:15" ht="15" x14ac:dyDescent="0.4">
      <c r="B59" s="340"/>
      <c r="C59" s="408" t="s">
        <v>2922</v>
      </c>
      <c r="D59" s="408" t="s">
        <v>1468</v>
      </c>
      <c r="E59" s="408" t="s">
        <v>1432</v>
      </c>
      <c r="I59" s="332" t="s">
        <v>1467</v>
      </c>
      <c r="J59" s="411">
        <v>548.54999999999995</v>
      </c>
    </row>
    <row r="60" spans="2:15" ht="15" x14ac:dyDescent="0.4">
      <c r="B60" s="340"/>
      <c r="C60" s="408" t="s">
        <v>3202</v>
      </c>
      <c r="D60" s="408" t="s">
        <v>1468</v>
      </c>
      <c r="E60" s="408" t="s">
        <v>1432</v>
      </c>
      <c r="I60" s="332" t="s">
        <v>1467</v>
      </c>
      <c r="J60" s="411">
        <v>3657.73</v>
      </c>
    </row>
    <row r="61" spans="2:15" ht="15" x14ac:dyDescent="0.4">
      <c r="B61" s="340"/>
      <c r="C61" s="408" t="s">
        <v>2923</v>
      </c>
      <c r="D61" s="408" t="s">
        <v>1468</v>
      </c>
      <c r="E61" s="408" t="s">
        <v>3467</v>
      </c>
      <c r="I61" s="332" t="s">
        <v>1467</v>
      </c>
      <c r="J61" s="411">
        <v>6000</v>
      </c>
    </row>
    <row r="62" spans="2:15" ht="15" x14ac:dyDescent="0.4">
      <c r="B62" s="340"/>
      <c r="C62" s="408" t="s">
        <v>2923</v>
      </c>
      <c r="D62" s="408" t="s">
        <v>1466</v>
      </c>
      <c r="E62" s="408" t="s">
        <v>1432</v>
      </c>
      <c r="I62" s="332" t="s">
        <v>1467</v>
      </c>
      <c r="J62" s="411">
        <v>8.3699999999999992</v>
      </c>
    </row>
    <row r="63" spans="2:15" ht="15" x14ac:dyDescent="0.4">
      <c r="B63" s="340"/>
      <c r="C63" s="408" t="s">
        <v>2923</v>
      </c>
      <c r="D63" s="408" t="s">
        <v>1468</v>
      </c>
      <c r="E63" s="408" t="s">
        <v>1432</v>
      </c>
      <c r="I63" s="332" t="s">
        <v>1467</v>
      </c>
      <c r="J63" s="411">
        <v>8.3699999999999992</v>
      </c>
    </row>
    <row r="64" spans="2:15" ht="15" x14ac:dyDescent="0.4">
      <c r="B64" s="340"/>
      <c r="C64" s="408" t="s">
        <v>2924</v>
      </c>
      <c r="D64" s="408" t="s">
        <v>1466</v>
      </c>
      <c r="E64" s="408" t="s">
        <v>1432</v>
      </c>
      <c r="I64" s="332" t="s">
        <v>1467</v>
      </c>
      <c r="J64" s="411">
        <v>5168.72</v>
      </c>
    </row>
    <row r="65" spans="2:10" ht="15" x14ac:dyDescent="0.4">
      <c r="B65" s="340"/>
      <c r="C65" s="408" t="s">
        <v>2924</v>
      </c>
      <c r="D65" s="408" t="s">
        <v>1468</v>
      </c>
      <c r="E65" s="408" t="s">
        <v>1432</v>
      </c>
      <c r="I65" s="332" t="s">
        <v>1467</v>
      </c>
      <c r="J65" s="411">
        <v>5168.72</v>
      </c>
    </row>
    <row r="66" spans="2:10" ht="30" x14ac:dyDescent="0.4">
      <c r="B66" s="340"/>
      <c r="C66" s="408" t="s">
        <v>2925</v>
      </c>
      <c r="D66" s="408" t="s">
        <v>1468</v>
      </c>
      <c r="E66" s="408" t="s">
        <v>3467</v>
      </c>
      <c r="I66" s="332" t="s">
        <v>1467</v>
      </c>
      <c r="J66" s="411">
        <v>213105</v>
      </c>
    </row>
    <row r="67" spans="2:10" ht="30" x14ac:dyDescent="0.4">
      <c r="B67" s="340"/>
      <c r="C67" s="408" t="s">
        <v>2925</v>
      </c>
      <c r="D67" s="408" t="s">
        <v>1468</v>
      </c>
      <c r="E67" s="408" t="s">
        <v>1432</v>
      </c>
      <c r="I67" s="332" t="s">
        <v>1467</v>
      </c>
      <c r="J67" s="411">
        <v>38.020000000000003</v>
      </c>
    </row>
    <row r="68" spans="2:10" ht="30" x14ac:dyDescent="0.4">
      <c r="B68" s="340"/>
      <c r="C68" s="408" t="s">
        <v>2925</v>
      </c>
      <c r="D68" s="408" t="s">
        <v>1466</v>
      </c>
      <c r="E68" s="408" t="s">
        <v>1432</v>
      </c>
      <c r="I68" s="332" t="s">
        <v>1467</v>
      </c>
      <c r="J68" s="411">
        <v>19.010000000000002</v>
      </c>
    </row>
    <row r="69" spans="2:10" ht="15" x14ac:dyDescent="0.4">
      <c r="B69" s="340"/>
      <c r="C69" s="408" t="s">
        <v>2926</v>
      </c>
      <c r="D69" s="408" t="s">
        <v>1468</v>
      </c>
      <c r="E69" s="408" t="s">
        <v>3467</v>
      </c>
      <c r="I69" s="332" t="s">
        <v>1467</v>
      </c>
      <c r="J69" s="411">
        <v>142000</v>
      </c>
    </row>
    <row r="70" spans="2:10" ht="15" x14ac:dyDescent="0.4">
      <c r="B70" s="340"/>
      <c r="C70" s="408" t="s">
        <v>2926</v>
      </c>
      <c r="D70" s="408" t="s">
        <v>1466</v>
      </c>
      <c r="E70" s="408" t="s">
        <v>1432</v>
      </c>
      <c r="I70" s="332" t="s">
        <v>1467</v>
      </c>
      <c r="J70" s="411">
        <v>5766.78</v>
      </c>
    </row>
    <row r="71" spans="2:10" ht="15" x14ac:dyDescent="0.4">
      <c r="B71" s="340"/>
      <c r="C71" s="408" t="s">
        <v>2695</v>
      </c>
      <c r="D71" s="408" t="s">
        <v>1468</v>
      </c>
      <c r="E71" s="408" t="s">
        <v>3467</v>
      </c>
      <c r="I71" s="332" t="s">
        <v>1467</v>
      </c>
      <c r="J71" s="411">
        <v>6051421.9500000002</v>
      </c>
    </row>
    <row r="72" spans="2:10" ht="15" x14ac:dyDescent="0.4">
      <c r="B72" s="340"/>
      <c r="C72" s="408" t="s">
        <v>2695</v>
      </c>
      <c r="D72" s="408" t="s">
        <v>1466</v>
      </c>
      <c r="E72" s="408" t="s">
        <v>3467</v>
      </c>
      <c r="I72" s="332" t="s">
        <v>1467</v>
      </c>
      <c r="J72" s="411">
        <v>5692901.7799999993</v>
      </c>
    </row>
    <row r="73" spans="2:10" ht="15" x14ac:dyDescent="0.4">
      <c r="B73" s="340"/>
      <c r="C73" s="408" t="s">
        <v>2695</v>
      </c>
      <c r="D73" s="408" t="s">
        <v>1466</v>
      </c>
      <c r="E73" s="408" t="s">
        <v>1475</v>
      </c>
      <c r="I73" s="332" t="s">
        <v>1467</v>
      </c>
      <c r="J73" s="411">
        <v>5347231.0299999993</v>
      </c>
    </row>
    <row r="74" spans="2:10" ht="15" x14ac:dyDescent="0.4">
      <c r="B74" s="340"/>
      <c r="C74" s="408" t="s">
        <v>2695</v>
      </c>
      <c r="D74" s="408" t="s">
        <v>1466</v>
      </c>
      <c r="E74" s="408" t="s">
        <v>3468</v>
      </c>
      <c r="I74" s="332" t="s">
        <v>1467</v>
      </c>
      <c r="J74" s="411">
        <v>5041086.6900000004</v>
      </c>
    </row>
    <row r="75" spans="2:10" ht="15" x14ac:dyDescent="0.4">
      <c r="B75" s="340"/>
      <c r="C75" s="408" t="s">
        <v>2695</v>
      </c>
      <c r="D75" s="408" t="s">
        <v>1466</v>
      </c>
      <c r="E75" s="408" t="s">
        <v>3469</v>
      </c>
      <c r="I75" s="332" t="s">
        <v>1467</v>
      </c>
      <c r="J75" s="411">
        <v>4689231.63</v>
      </c>
    </row>
    <row r="76" spans="2:10" ht="15" x14ac:dyDescent="0.4">
      <c r="B76" s="340"/>
      <c r="C76" s="408" t="s">
        <v>2695</v>
      </c>
      <c r="D76" s="408" t="s">
        <v>1466</v>
      </c>
      <c r="E76" s="408" t="s">
        <v>1432</v>
      </c>
      <c r="I76" s="332" t="s">
        <v>1467</v>
      </c>
      <c r="J76" s="411">
        <v>2262318.75</v>
      </c>
    </row>
    <row r="77" spans="2:10" ht="15" x14ac:dyDescent="0.4">
      <c r="B77" s="340"/>
      <c r="C77" s="408" t="s">
        <v>2695</v>
      </c>
      <c r="D77" s="408" t="s">
        <v>1468</v>
      </c>
      <c r="E77" s="408" t="s">
        <v>1432</v>
      </c>
      <c r="I77" s="332" t="s">
        <v>1467</v>
      </c>
      <c r="J77" s="411">
        <v>63991.79</v>
      </c>
    </row>
    <row r="78" spans="2:10" ht="15" x14ac:dyDescent="0.4">
      <c r="B78" s="340"/>
      <c r="C78" s="408" t="s">
        <v>2882</v>
      </c>
      <c r="D78" s="408" t="s">
        <v>1466</v>
      </c>
      <c r="E78" s="408" t="s">
        <v>1432</v>
      </c>
      <c r="I78" s="332" t="s">
        <v>1467</v>
      </c>
      <c r="J78" s="411">
        <v>187.41</v>
      </c>
    </row>
    <row r="79" spans="2:10" ht="15" x14ac:dyDescent="0.4">
      <c r="B79" s="340"/>
      <c r="C79" s="408" t="s">
        <v>2882</v>
      </c>
      <c r="D79" s="408" t="s">
        <v>1468</v>
      </c>
      <c r="E79" s="408" t="s">
        <v>1432</v>
      </c>
      <c r="I79" s="332" t="s">
        <v>1467</v>
      </c>
      <c r="J79" s="411">
        <v>187.41</v>
      </c>
    </row>
    <row r="80" spans="2:10" ht="15" x14ac:dyDescent="0.4">
      <c r="B80" s="340"/>
      <c r="C80" s="408" t="s">
        <v>2882</v>
      </c>
      <c r="D80" s="408" t="s">
        <v>1466</v>
      </c>
      <c r="E80" s="408" t="s">
        <v>1475</v>
      </c>
      <c r="I80" s="332" t="s">
        <v>1467</v>
      </c>
      <c r="J80" s="411">
        <v>151.31</v>
      </c>
    </row>
    <row r="81" spans="2:10" ht="15" x14ac:dyDescent="0.4">
      <c r="B81" s="340"/>
      <c r="C81" s="408" t="s">
        <v>2927</v>
      </c>
      <c r="D81" s="408" t="s">
        <v>1468</v>
      </c>
      <c r="E81" s="408" t="s">
        <v>3467</v>
      </c>
      <c r="I81" s="332" t="s">
        <v>1467</v>
      </c>
      <c r="J81" s="411">
        <v>38550</v>
      </c>
    </row>
    <row r="82" spans="2:10" ht="15" x14ac:dyDescent="0.4">
      <c r="B82" s="340"/>
      <c r="C82" s="408" t="s">
        <v>2927</v>
      </c>
      <c r="D82" s="408" t="s">
        <v>1466</v>
      </c>
      <c r="E82" s="408" t="s">
        <v>1432</v>
      </c>
      <c r="I82" s="332" t="s">
        <v>1467</v>
      </c>
      <c r="J82" s="411">
        <v>5067.1899999999996</v>
      </c>
    </row>
    <row r="83" spans="2:10" ht="15" x14ac:dyDescent="0.4">
      <c r="B83" s="340"/>
      <c r="C83" s="408" t="s">
        <v>2927</v>
      </c>
      <c r="D83" s="408" t="s">
        <v>1468</v>
      </c>
      <c r="E83" s="408" t="s">
        <v>1432</v>
      </c>
      <c r="I83" s="332" t="s">
        <v>1467</v>
      </c>
      <c r="J83" s="411">
        <v>5067.1899999999996</v>
      </c>
    </row>
    <row r="84" spans="2:10" ht="15" x14ac:dyDescent="0.4">
      <c r="B84" s="340"/>
      <c r="C84" s="408" t="s">
        <v>3200</v>
      </c>
      <c r="D84" s="408" t="s">
        <v>1468</v>
      </c>
      <c r="E84" s="408" t="s">
        <v>3467</v>
      </c>
      <c r="I84" s="332" t="s">
        <v>1467</v>
      </c>
      <c r="J84" s="411">
        <v>603053</v>
      </c>
    </row>
    <row r="85" spans="2:10" ht="15" x14ac:dyDescent="0.4">
      <c r="B85" s="340"/>
      <c r="C85" s="408" t="s">
        <v>2928</v>
      </c>
      <c r="D85" s="408" t="s">
        <v>1468</v>
      </c>
      <c r="E85" s="408" t="s">
        <v>3467</v>
      </c>
      <c r="I85" s="332" t="s">
        <v>1467</v>
      </c>
      <c r="J85" s="411">
        <v>31600</v>
      </c>
    </row>
    <row r="86" spans="2:10" ht="15" x14ac:dyDescent="0.4">
      <c r="B86" s="340"/>
      <c r="C86" s="408" t="s">
        <v>2928</v>
      </c>
      <c r="D86" s="408" t="s">
        <v>1468</v>
      </c>
      <c r="E86" s="408" t="s">
        <v>1432</v>
      </c>
      <c r="I86" s="332" t="s">
        <v>1467</v>
      </c>
      <c r="J86" s="411">
        <v>5.98</v>
      </c>
    </row>
    <row r="87" spans="2:10" ht="15" x14ac:dyDescent="0.4">
      <c r="B87" s="340"/>
      <c r="C87" s="408" t="s">
        <v>2928</v>
      </c>
      <c r="D87" s="408" t="s">
        <v>1466</v>
      </c>
      <c r="E87" s="408" t="s">
        <v>1432</v>
      </c>
      <c r="I87" s="332" t="s">
        <v>1467</v>
      </c>
      <c r="J87" s="411">
        <v>2.11</v>
      </c>
    </row>
    <row r="88" spans="2:10" ht="15" x14ac:dyDescent="0.4">
      <c r="B88" s="340"/>
      <c r="C88" s="408" t="s">
        <v>2709</v>
      </c>
      <c r="D88" s="408" t="s">
        <v>1466</v>
      </c>
      <c r="E88" s="408" t="s">
        <v>3467</v>
      </c>
      <c r="I88" s="332" t="s">
        <v>1467</v>
      </c>
      <c r="J88" s="411">
        <v>3325916.1100000003</v>
      </c>
    </row>
    <row r="89" spans="2:10" ht="15" x14ac:dyDescent="0.4">
      <c r="B89" s="340"/>
      <c r="C89" s="408" t="s">
        <v>2709</v>
      </c>
      <c r="D89" s="408" t="s">
        <v>1466</v>
      </c>
      <c r="E89" s="408" t="s">
        <v>3469</v>
      </c>
      <c r="I89" s="332" t="s">
        <v>1467</v>
      </c>
      <c r="J89" s="411">
        <v>1973557.77</v>
      </c>
    </row>
    <row r="90" spans="2:10" ht="15" x14ac:dyDescent="0.4">
      <c r="B90" s="340"/>
      <c r="C90" s="408" t="s">
        <v>2709</v>
      </c>
      <c r="D90" s="408" t="s">
        <v>1466</v>
      </c>
      <c r="E90" s="408" t="s">
        <v>3468</v>
      </c>
      <c r="I90" s="332" t="s">
        <v>1467</v>
      </c>
      <c r="J90" s="411">
        <v>800226.58</v>
      </c>
    </row>
    <row r="91" spans="2:10" ht="15" x14ac:dyDescent="0.4">
      <c r="B91" s="340"/>
      <c r="C91" s="408" t="s">
        <v>2709</v>
      </c>
      <c r="D91" s="408" t="s">
        <v>1466</v>
      </c>
      <c r="E91" s="408" t="s">
        <v>1432</v>
      </c>
      <c r="I91" s="332" t="s">
        <v>1467</v>
      </c>
      <c r="J91" s="411">
        <v>665997.02</v>
      </c>
    </row>
    <row r="92" spans="2:10" ht="15" x14ac:dyDescent="0.4">
      <c r="B92" s="340"/>
      <c r="C92" s="408" t="s">
        <v>2709</v>
      </c>
      <c r="D92" s="408" t="s">
        <v>1466</v>
      </c>
      <c r="E92" s="408" t="s">
        <v>1475</v>
      </c>
      <c r="I92" s="332" t="s">
        <v>1467</v>
      </c>
      <c r="J92" s="411">
        <v>654228.42000000004</v>
      </c>
    </row>
    <row r="93" spans="2:10" ht="15" x14ac:dyDescent="0.4">
      <c r="B93" s="340"/>
      <c r="C93" s="408" t="s">
        <v>2709</v>
      </c>
      <c r="D93" s="408" t="s">
        <v>1468</v>
      </c>
      <c r="E93" s="408" t="s">
        <v>1432</v>
      </c>
      <c r="I93" s="332" t="s">
        <v>1467</v>
      </c>
      <c r="J93" s="411">
        <v>304308.40000000002</v>
      </c>
    </row>
    <row r="94" spans="2:10" ht="15" x14ac:dyDescent="0.4">
      <c r="B94" s="340"/>
      <c r="C94" s="408" t="s">
        <v>2709</v>
      </c>
      <c r="D94" s="408" t="s">
        <v>1468</v>
      </c>
      <c r="E94" s="408" t="s">
        <v>3467</v>
      </c>
      <c r="I94" s="332" t="s">
        <v>1467</v>
      </c>
      <c r="J94" s="411">
        <v>291622.5</v>
      </c>
    </row>
    <row r="95" spans="2:10" ht="15" x14ac:dyDescent="0.4">
      <c r="B95" s="340"/>
      <c r="C95" s="408" t="s">
        <v>3168</v>
      </c>
      <c r="D95" s="408" t="s">
        <v>1466</v>
      </c>
      <c r="E95" s="408" t="s">
        <v>3467</v>
      </c>
      <c r="I95" s="332" t="s">
        <v>1467</v>
      </c>
      <c r="J95" s="411">
        <v>11432.58</v>
      </c>
    </row>
    <row r="96" spans="2:10" ht="15" x14ac:dyDescent="0.4">
      <c r="B96" s="340"/>
      <c r="C96" s="408" t="s">
        <v>3168</v>
      </c>
      <c r="D96" s="408" t="s">
        <v>1466</v>
      </c>
      <c r="E96" s="408" t="s">
        <v>3469</v>
      </c>
      <c r="I96" s="332" t="s">
        <v>1467</v>
      </c>
      <c r="J96" s="411">
        <v>10658.49</v>
      </c>
    </row>
    <row r="97" spans="2:10" ht="15" x14ac:dyDescent="0.4">
      <c r="B97" s="340"/>
      <c r="C97" s="408" t="s">
        <v>2929</v>
      </c>
      <c r="D97" s="408" t="s">
        <v>1468</v>
      </c>
      <c r="E97" s="408" t="s">
        <v>3467</v>
      </c>
      <c r="I97" s="332" t="s">
        <v>1467</v>
      </c>
      <c r="J97" s="411">
        <v>9250</v>
      </c>
    </row>
    <row r="98" spans="2:10" ht="15" x14ac:dyDescent="0.4">
      <c r="B98" s="340"/>
      <c r="C98" s="408" t="s">
        <v>2929</v>
      </c>
      <c r="D98" s="408" t="s">
        <v>1468</v>
      </c>
      <c r="E98" s="408" t="s">
        <v>1432</v>
      </c>
      <c r="I98" s="332" t="s">
        <v>1467</v>
      </c>
      <c r="J98" s="411">
        <v>3560.2</v>
      </c>
    </row>
    <row r="99" spans="2:10" ht="15" x14ac:dyDescent="0.4">
      <c r="B99" s="340"/>
      <c r="C99" s="408" t="s">
        <v>2929</v>
      </c>
      <c r="D99" s="408" t="s">
        <v>1466</v>
      </c>
      <c r="E99" s="408" t="s">
        <v>1432</v>
      </c>
      <c r="I99" s="332" t="s">
        <v>1467</v>
      </c>
      <c r="J99" s="411">
        <v>3159.6</v>
      </c>
    </row>
    <row r="100" spans="2:10" ht="15" x14ac:dyDescent="0.4">
      <c r="B100" s="340"/>
      <c r="C100" s="408" t="s">
        <v>2791</v>
      </c>
      <c r="D100" s="408" t="s">
        <v>1470</v>
      </c>
      <c r="E100" s="408" t="s">
        <v>1432</v>
      </c>
      <c r="I100" s="332" t="s">
        <v>1467</v>
      </c>
      <c r="J100" s="411">
        <v>300000</v>
      </c>
    </row>
    <row r="101" spans="2:10" ht="15" x14ac:dyDescent="0.4">
      <c r="B101" s="340"/>
      <c r="C101" s="408" t="s">
        <v>2791</v>
      </c>
      <c r="D101" s="408" t="s">
        <v>1466</v>
      </c>
      <c r="E101" s="408" t="s">
        <v>3469</v>
      </c>
      <c r="I101" s="332" t="s">
        <v>1467</v>
      </c>
      <c r="J101" s="411">
        <v>44030.13</v>
      </c>
    </row>
    <row r="102" spans="2:10" ht="15" x14ac:dyDescent="0.4">
      <c r="B102" s="340"/>
      <c r="C102" s="408" t="s">
        <v>2791</v>
      </c>
      <c r="D102" s="408" t="s">
        <v>1466</v>
      </c>
      <c r="E102" s="408" t="s">
        <v>3467</v>
      </c>
      <c r="I102" s="332" t="s">
        <v>1467</v>
      </c>
      <c r="J102" s="411">
        <v>0</v>
      </c>
    </row>
    <row r="103" spans="2:10" ht="30" x14ac:dyDescent="0.4">
      <c r="B103" s="340"/>
      <c r="C103" s="408" t="s">
        <v>2930</v>
      </c>
      <c r="D103" s="408" t="s">
        <v>1466</v>
      </c>
      <c r="E103" s="408" t="s">
        <v>1432</v>
      </c>
      <c r="I103" s="332" t="s">
        <v>1467</v>
      </c>
      <c r="J103" s="411">
        <v>4043</v>
      </c>
    </row>
    <row r="104" spans="2:10" ht="30" x14ac:dyDescent="0.4">
      <c r="B104" s="340"/>
      <c r="C104" s="408" t="s">
        <v>2930</v>
      </c>
      <c r="D104" s="408" t="s">
        <v>1468</v>
      </c>
      <c r="E104" s="408" t="s">
        <v>1432</v>
      </c>
      <c r="I104" s="332" t="s">
        <v>1467</v>
      </c>
      <c r="J104" s="411">
        <v>562</v>
      </c>
    </row>
    <row r="105" spans="2:10" ht="15" x14ac:dyDescent="0.4">
      <c r="B105" s="340"/>
      <c r="C105" s="408" t="s">
        <v>2931</v>
      </c>
      <c r="D105" s="408" t="s">
        <v>1468</v>
      </c>
      <c r="E105" s="408" t="s">
        <v>1432</v>
      </c>
      <c r="I105" s="332" t="s">
        <v>1467</v>
      </c>
      <c r="J105" s="411">
        <v>4047.83</v>
      </c>
    </row>
    <row r="106" spans="2:10" ht="15" x14ac:dyDescent="0.4">
      <c r="B106" s="340"/>
      <c r="C106" s="408" t="s">
        <v>2931</v>
      </c>
      <c r="D106" s="408" t="s">
        <v>1466</v>
      </c>
      <c r="E106" s="408" t="s">
        <v>1432</v>
      </c>
      <c r="I106" s="332" t="s">
        <v>1467</v>
      </c>
      <c r="J106" s="411">
        <v>560.84</v>
      </c>
    </row>
    <row r="107" spans="2:10" ht="15" x14ac:dyDescent="0.4">
      <c r="B107" s="340"/>
      <c r="C107" s="408" t="s">
        <v>2932</v>
      </c>
      <c r="D107" s="408" t="s">
        <v>1466</v>
      </c>
      <c r="E107" s="408" t="s">
        <v>1432</v>
      </c>
      <c r="I107" s="332" t="s">
        <v>1467</v>
      </c>
      <c r="J107" s="411">
        <v>17.36</v>
      </c>
    </row>
    <row r="108" spans="2:10" ht="15" x14ac:dyDescent="0.4">
      <c r="B108" s="340"/>
      <c r="C108" s="408" t="s">
        <v>2933</v>
      </c>
      <c r="D108" s="408" t="s">
        <v>1468</v>
      </c>
      <c r="E108" s="408" t="s">
        <v>3467</v>
      </c>
      <c r="I108" s="332" t="s">
        <v>1467</v>
      </c>
      <c r="J108" s="411">
        <v>8000</v>
      </c>
    </row>
    <row r="109" spans="2:10" ht="15" x14ac:dyDescent="0.4">
      <c r="B109" s="340"/>
      <c r="C109" s="408" t="s">
        <v>2933</v>
      </c>
      <c r="D109" s="408" t="s">
        <v>1466</v>
      </c>
      <c r="E109" s="408" t="s">
        <v>1432</v>
      </c>
      <c r="I109" s="332" t="s">
        <v>1467</v>
      </c>
      <c r="J109" s="411">
        <v>146.30000000000001</v>
      </c>
    </row>
    <row r="110" spans="2:10" ht="15" x14ac:dyDescent="0.4">
      <c r="B110" s="340"/>
      <c r="C110" s="408" t="s">
        <v>2933</v>
      </c>
      <c r="D110" s="408" t="s">
        <v>1468</v>
      </c>
      <c r="E110" s="408" t="s">
        <v>1432</v>
      </c>
      <c r="I110" s="332" t="s">
        <v>1467</v>
      </c>
      <c r="J110" s="411">
        <v>146.30000000000001</v>
      </c>
    </row>
    <row r="111" spans="2:10" ht="15" x14ac:dyDescent="0.4">
      <c r="B111" s="340"/>
      <c r="C111" s="408" t="s">
        <v>3197</v>
      </c>
      <c r="D111" s="408" t="s">
        <v>1468</v>
      </c>
      <c r="E111" s="408" t="s">
        <v>1432</v>
      </c>
      <c r="I111" s="332" t="s">
        <v>1467</v>
      </c>
      <c r="J111" s="411">
        <v>72028.56</v>
      </c>
    </row>
    <row r="112" spans="2:10" ht="15" x14ac:dyDescent="0.4">
      <c r="B112" s="340"/>
      <c r="C112" s="408" t="s">
        <v>3197</v>
      </c>
      <c r="D112" s="408" t="s">
        <v>1466</v>
      </c>
      <c r="E112" s="408" t="s">
        <v>3467</v>
      </c>
      <c r="I112" s="332" t="s">
        <v>1467</v>
      </c>
      <c r="J112" s="411">
        <v>32226.83</v>
      </c>
    </row>
    <row r="113" spans="2:10" ht="15" x14ac:dyDescent="0.4">
      <c r="B113" s="340"/>
      <c r="C113" s="408" t="s">
        <v>2777</v>
      </c>
      <c r="D113" s="408" t="s">
        <v>1470</v>
      </c>
      <c r="E113" s="408" t="s">
        <v>1432</v>
      </c>
      <c r="I113" s="332" t="s">
        <v>1467</v>
      </c>
      <c r="J113" s="411">
        <v>1049965</v>
      </c>
    </row>
    <row r="114" spans="2:10" ht="15" x14ac:dyDescent="0.4">
      <c r="B114" s="340"/>
      <c r="C114" s="408" t="s">
        <v>2777</v>
      </c>
      <c r="D114" s="408" t="s">
        <v>1468</v>
      </c>
      <c r="E114" s="408" t="s">
        <v>3467</v>
      </c>
      <c r="I114" s="332" t="s">
        <v>1467</v>
      </c>
      <c r="J114" s="411">
        <v>11250</v>
      </c>
    </row>
    <row r="115" spans="2:10" ht="15" x14ac:dyDescent="0.4">
      <c r="B115" s="340"/>
      <c r="C115" s="408" t="s">
        <v>2777</v>
      </c>
      <c r="D115" s="408" t="s">
        <v>1466</v>
      </c>
      <c r="E115" s="408" t="s">
        <v>3468</v>
      </c>
      <c r="I115" s="332" t="s">
        <v>1467</v>
      </c>
      <c r="J115" s="411">
        <v>10720.64</v>
      </c>
    </row>
    <row r="116" spans="2:10" ht="15" x14ac:dyDescent="0.4">
      <c r="B116" s="340"/>
      <c r="C116" s="408" t="s">
        <v>2777</v>
      </c>
      <c r="D116" s="408" t="s">
        <v>1466</v>
      </c>
      <c r="E116" s="408" t="s">
        <v>3467</v>
      </c>
      <c r="I116" s="332" t="s">
        <v>1467</v>
      </c>
      <c r="J116" s="411">
        <v>7298.74</v>
      </c>
    </row>
    <row r="117" spans="2:10" ht="15" x14ac:dyDescent="0.4">
      <c r="B117" s="340"/>
      <c r="C117" s="408" t="s">
        <v>2777</v>
      </c>
      <c r="D117" s="408" t="s">
        <v>1466</v>
      </c>
      <c r="E117" s="408" t="s">
        <v>1432</v>
      </c>
      <c r="I117" s="332" t="s">
        <v>1467</v>
      </c>
      <c r="J117" s="411">
        <v>4377.9399999999996</v>
      </c>
    </row>
    <row r="118" spans="2:10" ht="15" x14ac:dyDescent="0.4">
      <c r="B118" s="340"/>
      <c r="C118" s="408" t="s">
        <v>2777</v>
      </c>
      <c r="D118" s="408" t="s">
        <v>1468</v>
      </c>
      <c r="E118" s="408" t="s">
        <v>1432</v>
      </c>
      <c r="I118" s="332" t="s">
        <v>1467</v>
      </c>
      <c r="J118" s="411">
        <v>4377.9399999999996</v>
      </c>
    </row>
    <row r="119" spans="2:10" ht="15" x14ac:dyDescent="0.4">
      <c r="B119" s="340"/>
      <c r="C119" s="408" t="s">
        <v>2777</v>
      </c>
      <c r="D119" s="408" t="s">
        <v>1466</v>
      </c>
      <c r="E119" s="408" t="s">
        <v>1475</v>
      </c>
      <c r="I119" s="332" t="s">
        <v>1467</v>
      </c>
      <c r="J119" s="411">
        <v>75.650000000000006</v>
      </c>
    </row>
    <row r="120" spans="2:10" ht="15" x14ac:dyDescent="0.4">
      <c r="B120" s="340"/>
      <c r="C120" s="408" t="s">
        <v>3189</v>
      </c>
      <c r="D120" s="408" t="s">
        <v>1466</v>
      </c>
      <c r="E120" s="408" t="s">
        <v>3467</v>
      </c>
      <c r="I120" s="332" t="s">
        <v>1467</v>
      </c>
      <c r="J120" s="411">
        <v>269</v>
      </c>
    </row>
    <row r="121" spans="2:10" ht="15" x14ac:dyDescent="0.4">
      <c r="B121" s="340"/>
      <c r="C121" s="408" t="s">
        <v>2934</v>
      </c>
      <c r="D121" s="408" t="s">
        <v>1466</v>
      </c>
      <c r="E121" s="408" t="s">
        <v>1432</v>
      </c>
      <c r="I121" s="332" t="s">
        <v>1467</v>
      </c>
      <c r="J121" s="411">
        <v>180.27</v>
      </c>
    </row>
    <row r="122" spans="2:10" ht="15" x14ac:dyDescent="0.4">
      <c r="B122" s="340"/>
      <c r="C122" s="408" t="s">
        <v>2934</v>
      </c>
      <c r="D122" s="408" t="s">
        <v>1468</v>
      </c>
      <c r="E122" s="408" t="s">
        <v>1432</v>
      </c>
      <c r="I122" s="332" t="s">
        <v>1467</v>
      </c>
      <c r="J122" s="411">
        <v>180.27</v>
      </c>
    </row>
    <row r="123" spans="2:10" ht="15" x14ac:dyDescent="0.4">
      <c r="B123" s="340"/>
      <c r="C123" s="408" t="s">
        <v>2935</v>
      </c>
      <c r="D123" s="408" t="s">
        <v>1468</v>
      </c>
      <c r="E123" s="408" t="s">
        <v>1432</v>
      </c>
      <c r="I123" s="332" t="s">
        <v>1467</v>
      </c>
      <c r="J123" s="411">
        <v>4686.66</v>
      </c>
    </row>
    <row r="124" spans="2:10" ht="15" x14ac:dyDescent="0.4">
      <c r="B124" s="340"/>
      <c r="C124" s="408" t="s">
        <v>2935</v>
      </c>
      <c r="D124" s="408" t="s">
        <v>1466</v>
      </c>
      <c r="E124" s="408" t="s">
        <v>1432</v>
      </c>
      <c r="I124" s="332" t="s">
        <v>1467</v>
      </c>
      <c r="J124" s="411">
        <v>4427.1000000000004</v>
      </c>
    </row>
    <row r="125" spans="2:10" ht="30" x14ac:dyDescent="0.4">
      <c r="B125" s="340"/>
      <c r="C125" s="408" t="s">
        <v>2853</v>
      </c>
      <c r="D125" s="408" t="s">
        <v>1468</v>
      </c>
      <c r="E125" s="408" t="s">
        <v>1432</v>
      </c>
      <c r="I125" s="332" t="s">
        <v>1467</v>
      </c>
      <c r="J125" s="411">
        <v>8694.74</v>
      </c>
    </row>
    <row r="126" spans="2:10" ht="30" x14ac:dyDescent="0.4">
      <c r="B126" s="340"/>
      <c r="C126" s="408" t="s">
        <v>2853</v>
      </c>
      <c r="D126" s="408" t="s">
        <v>1466</v>
      </c>
      <c r="E126" s="408" t="s">
        <v>1475</v>
      </c>
      <c r="I126" s="332" t="s">
        <v>1467</v>
      </c>
      <c r="J126" s="411">
        <v>378.26</v>
      </c>
    </row>
    <row r="127" spans="2:10" ht="30" x14ac:dyDescent="0.4">
      <c r="B127" s="340"/>
      <c r="C127" s="408" t="s">
        <v>2853</v>
      </c>
      <c r="D127" s="408" t="s">
        <v>1466</v>
      </c>
      <c r="E127" s="408" t="s">
        <v>3468</v>
      </c>
      <c r="I127" s="332" t="s">
        <v>1467</v>
      </c>
      <c r="J127" s="411">
        <v>258.23</v>
      </c>
    </row>
    <row r="128" spans="2:10" ht="15" x14ac:dyDescent="0.4">
      <c r="B128" s="340"/>
      <c r="C128" s="408" t="s">
        <v>3203</v>
      </c>
      <c r="D128" s="408" t="s">
        <v>1468</v>
      </c>
      <c r="E128" s="408" t="s">
        <v>1432</v>
      </c>
      <c r="I128" s="332" t="s">
        <v>1467</v>
      </c>
      <c r="J128" s="411">
        <v>15.82</v>
      </c>
    </row>
    <row r="129" spans="2:10" ht="15" x14ac:dyDescent="0.4">
      <c r="B129" s="340"/>
      <c r="C129" s="408" t="s">
        <v>3204</v>
      </c>
      <c r="D129" s="408" t="s">
        <v>1468</v>
      </c>
      <c r="E129" s="408" t="s">
        <v>1432</v>
      </c>
      <c r="I129" s="332" t="s">
        <v>1467</v>
      </c>
      <c r="J129" s="411">
        <v>783</v>
      </c>
    </row>
    <row r="130" spans="2:10" ht="15" x14ac:dyDescent="0.4">
      <c r="B130" s="340"/>
      <c r="C130" s="408" t="s">
        <v>2854</v>
      </c>
      <c r="D130" s="408" t="s">
        <v>1468</v>
      </c>
      <c r="E130" s="408" t="s">
        <v>1432</v>
      </c>
      <c r="I130" s="332" t="s">
        <v>1467</v>
      </c>
      <c r="J130" s="411">
        <v>14760.6</v>
      </c>
    </row>
    <row r="131" spans="2:10" ht="15" x14ac:dyDescent="0.4">
      <c r="B131" s="340"/>
      <c r="C131" s="408" t="s">
        <v>2854</v>
      </c>
      <c r="D131" s="408" t="s">
        <v>1468</v>
      </c>
      <c r="E131" s="408" t="s">
        <v>3467</v>
      </c>
      <c r="I131" s="332" t="s">
        <v>1467</v>
      </c>
      <c r="J131" s="411">
        <v>5700</v>
      </c>
    </row>
    <row r="132" spans="2:10" ht="15" x14ac:dyDescent="0.4">
      <c r="B132" s="340"/>
      <c r="C132" s="408" t="s">
        <v>2854</v>
      </c>
      <c r="D132" s="408" t="s">
        <v>1466</v>
      </c>
      <c r="E132" s="408" t="s">
        <v>1475</v>
      </c>
      <c r="I132" s="332" t="s">
        <v>1467</v>
      </c>
      <c r="J132" s="411">
        <v>100.88</v>
      </c>
    </row>
    <row r="133" spans="2:10" ht="15" x14ac:dyDescent="0.4">
      <c r="B133" s="340"/>
      <c r="C133" s="408" t="s">
        <v>3190</v>
      </c>
      <c r="D133" s="408" t="s">
        <v>1466</v>
      </c>
      <c r="E133" s="408" t="s">
        <v>3467</v>
      </c>
      <c r="I133" s="332" t="s">
        <v>1467</v>
      </c>
      <c r="J133" s="411">
        <v>2340</v>
      </c>
    </row>
    <row r="134" spans="2:10" ht="15" x14ac:dyDescent="0.4">
      <c r="B134" s="340"/>
      <c r="C134" s="408" t="s">
        <v>2936</v>
      </c>
      <c r="D134" s="408" t="s">
        <v>1468</v>
      </c>
      <c r="E134" s="408" t="s">
        <v>3467</v>
      </c>
      <c r="I134" s="332" t="s">
        <v>1467</v>
      </c>
      <c r="J134" s="411">
        <v>15550</v>
      </c>
    </row>
    <row r="135" spans="2:10" ht="15" x14ac:dyDescent="0.4">
      <c r="B135" s="340"/>
      <c r="C135" s="408" t="s">
        <v>2936</v>
      </c>
      <c r="D135" s="408" t="s">
        <v>1468</v>
      </c>
      <c r="E135" s="408" t="s">
        <v>1432</v>
      </c>
      <c r="I135" s="332" t="s">
        <v>1467</v>
      </c>
      <c r="J135" s="411">
        <v>362.84</v>
      </c>
    </row>
    <row r="136" spans="2:10" ht="15" x14ac:dyDescent="0.4">
      <c r="B136" s="340"/>
      <c r="C136" s="408" t="s">
        <v>2936</v>
      </c>
      <c r="D136" s="408" t="s">
        <v>1466</v>
      </c>
      <c r="E136" s="408" t="s">
        <v>1432</v>
      </c>
      <c r="I136" s="332" t="s">
        <v>1467</v>
      </c>
      <c r="J136" s="411">
        <v>90.26</v>
      </c>
    </row>
    <row r="137" spans="2:10" ht="15" x14ac:dyDescent="0.4">
      <c r="B137" s="340"/>
      <c r="C137" s="408" t="s">
        <v>2937</v>
      </c>
      <c r="D137" s="408" t="s">
        <v>1466</v>
      </c>
      <c r="E137" s="408" t="s">
        <v>1432</v>
      </c>
      <c r="I137" s="332" t="s">
        <v>1467</v>
      </c>
      <c r="J137" s="411">
        <v>3325.09</v>
      </c>
    </row>
    <row r="138" spans="2:10" ht="15" x14ac:dyDescent="0.4">
      <c r="B138" s="340"/>
      <c r="C138" s="408" t="s">
        <v>2938</v>
      </c>
      <c r="D138" s="408" t="s">
        <v>1466</v>
      </c>
      <c r="E138" s="408" t="s">
        <v>1432</v>
      </c>
      <c r="I138" s="332" t="s">
        <v>1467</v>
      </c>
      <c r="J138" s="411">
        <v>25197.51</v>
      </c>
    </row>
    <row r="139" spans="2:10" ht="15" x14ac:dyDescent="0.4">
      <c r="B139" s="340"/>
      <c r="C139" s="408" t="s">
        <v>2938</v>
      </c>
      <c r="D139" s="408" t="s">
        <v>1468</v>
      </c>
      <c r="E139" s="408" t="s">
        <v>1432</v>
      </c>
      <c r="I139" s="332" t="s">
        <v>1467</v>
      </c>
      <c r="J139" s="411">
        <v>25197.51</v>
      </c>
    </row>
    <row r="140" spans="2:10" ht="15" x14ac:dyDescent="0.4">
      <c r="B140" s="340"/>
      <c r="C140" s="408" t="s">
        <v>2938</v>
      </c>
      <c r="D140" s="408" t="s">
        <v>1466</v>
      </c>
      <c r="E140" s="408" t="s">
        <v>3467</v>
      </c>
      <c r="I140" s="332" t="s">
        <v>1467</v>
      </c>
      <c r="J140" s="411">
        <v>2818.35</v>
      </c>
    </row>
    <row r="141" spans="2:10" ht="15" x14ac:dyDescent="0.4">
      <c r="B141" s="340"/>
      <c r="C141" s="408" t="s">
        <v>3331</v>
      </c>
      <c r="D141" s="408" t="s">
        <v>1470</v>
      </c>
      <c r="E141" s="408" t="s">
        <v>1432</v>
      </c>
      <c r="I141" s="332" t="s">
        <v>1467</v>
      </c>
      <c r="J141" s="411">
        <v>706200</v>
      </c>
    </row>
    <row r="142" spans="2:10" ht="15" x14ac:dyDescent="0.4">
      <c r="B142" s="340"/>
      <c r="C142" s="408" t="s">
        <v>3331</v>
      </c>
      <c r="D142" s="408" t="s">
        <v>1470</v>
      </c>
      <c r="E142" s="408" t="s">
        <v>3467</v>
      </c>
      <c r="I142" s="332" t="s">
        <v>1467</v>
      </c>
      <c r="J142" s="411">
        <v>14400</v>
      </c>
    </row>
    <row r="143" spans="2:10" ht="15" x14ac:dyDescent="0.4">
      <c r="B143" s="340"/>
      <c r="C143" s="408" t="s">
        <v>2939</v>
      </c>
      <c r="D143" s="408" t="s">
        <v>1468</v>
      </c>
      <c r="E143" s="408" t="s">
        <v>3467</v>
      </c>
      <c r="I143" s="332" t="s">
        <v>1467</v>
      </c>
      <c r="J143" s="411">
        <v>16000</v>
      </c>
    </row>
    <row r="144" spans="2:10" ht="15" x14ac:dyDescent="0.4">
      <c r="B144" s="340"/>
      <c r="C144" s="408" t="s">
        <v>2939</v>
      </c>
      <c r="D144" s="408" t="s">
        <v>1466</v>
      </c>
      <c r="E144" s="408" t="s">
        <v>1432</v>
      </c>
      <c r="I144" s="332" t="s">
        <v>1467</v>
      </c>
      <c r="J144" s="411">
        <v>10660.94</v>
      </c>
    </row>
    <row r="145" spans="2:10" ht="15" x14ac:dyDescent="0.4">
      <c r="B145" s="340"/>
      <c r="C145" s="408" t="s">
        <v>2939</v>
      </c>
      <c r="D145" s="408" t="s">
        <v>1468</v>
      </c>
      <c r="E145" s="408" t="s">
        <v>1432</v>
      </c>
      <c r="I145" s="332" t="s">
        <v>1467</v>
      </c>
      <c r="J145" s="411">
        <v>10635.49</v>
      </c>
    </row>
    <row r="146" spans="2:10" ht="15" x14ac:dyDescent="0.4">
      <c r="B146" s="340"/>
      <c r="C146" s="408" t="s">
        <v>2939</v>
      </c>
      <c r="D146" s="408" t="s">
        <v>1466</v>
      </c>
      <c r="E146" s="408" t="s">
        <v>3467</v>
      </c>
      <c r="I146" s="332" t="s">
        <v>1467</v>
      </c>
      <c r="J146" s="411">
        <v>2243</v>
      </c>
    </row>
    <row r="147" spans="2:10" ht="15" x14ac:dyDescent="0.4">
      <c r="B147" s="340"/>
      <c r="C147" s="408" t="s">
        <v>2940</v>
      </c>
      <c r="D147" s="408" t="s">
        <v>1466</v>
      </c>
      <c r="E147" s="408" t="s">
        <v>1432</v>
      </c>
      <c r="I147" s="332" t="s">
        <v>1467</v>
      </c>
      <c r="J147" s="411">
        <v>46.26</v>
      </c>
    </row>
    <row r="148" spans="2:10" ht="15" x14ac:dyDescent="0.4">
      <c r="B148" s="340"/>
      <c r="C148" s="408" t="s">
        <v>2940</v>
      </c>
      <c r="D148" s="408" t="s">
        <v>1468</v>
      </c>
      <c r="E148" s="408" t="s">
        <v>1432</v>
      </c>
      <c r="I148" s="332" t="s">
        <v>1467</v>
      </c>
      <c r="J148" s="411">
        <v>46.26</v>
      </c>
    </row>
    <row r="149" spans="2:10" ht="15" x14ac:dyDescent="0.4">
      <c r="B149" s="340"/>
      <c r="C149" s="408" t="s">
        <v>3319</v>
      </c>
      <c r="D149" s="408" t="s">
        <v>1468</v>
      </c>
      <c r="E149" s="408" t="s">
        <v>3467</v>
      </c>
      <c r="I149" s="332" t="s">
        <v>1467</v>
      </c>
      <c r="J149" s="411">
        <v>2000</v>
      </c>
    </row>
    <row r="150" spans="2:10" ht="15" x14ac:dyDescent="0.4">
      <c r="B150" s="340"/>
      <c r="C150" s="408" t="s">
        <v>2908</v>
      </c>
      <c r="D150" s="408" t="s">
        <v>1466</v>
      </c>
      <c r="E150" s="408" t="s">
        <v>3468</v>
      </c>
      <c r="I150" s="332" t="s">
        <v>1467</v>
      </c>
      <c r="J150" s="411">
        <v>856.18</v>
      </c>
    </row>
    <row r="151" spans="2:10" ht="15" x14ac:dyDescent="0.4">
      <c r="B151" s="340"/>
      <c r="C151" s="408" t="s">
        <v>2908</v>
      </c>
      <c r="D151" s="408" t="s">
        <v>1466</v>
      </c>
      <c r="E151" s="408" t="s">
        <v>1432</v>
      </c>
      <c r="I151" s="332" t="s">
        <v>1467</v>
      </c>
      <c r="J151" s="411">
        <v>142.44</v>
      </c>
    </row>
    <row r="152" spans="2:10" ht="15" x14ac:dyDescent="0.4">
      <c r="B152" s="340"/>
      <c r="C152" s="408" t="s">
        <v>2908</v>
      </c>
      <c r="D152" s="408" t="s">
        <v>1468</v>
      </c>
      <c r="E152" s="408" t="s">
        <v>1432</v>
      </c>
      <c r="I152" s="332" t="s">
        <v>1467</v>
      </c>
      <c r="J152" s="411">
        <v>142.44</v>
      </c>
    </row>
    <row r="153" spans="2:10" ht="15" x14ac:dyDescent="0.4">
      <c r="B153" s="340"/>
      <c r="C153" s="408" t="s">
        <v>2908</v>
      </c>
      <c r="D153" s="408" t="s">
        <v>1468</v>
      </c>
      <c r="E153" s="408" t="s">
        <v>3467</v>
      </c>
      <c r="I153" s="332" t="s">
        <v>1467</v>
      </c>
      <c r="J153" s="411">
        <v>50</v>
      </c>
    </row>
    <row r="154" spans="2:10" ht="15" x14ac:dyDescent="0.4">
      <c r="B154" s="340"/>
      <c r="C154" s="408" t="s">
        <v>3205</v>
      </c>
      <c r="D154" s="408" t="s">
        <v>1468</v>
      </c>
      <c r="E154" s="408" t="s">
        <v>1432</v>
      </c>
      <c r="I154" s="332" t="s">
        <v>1467</v>
      </c>
      <c r="J154" s="411">
        <v>1139.92</v>
      </c>
    </row>
    <row r="155" spans="2:10" ht="15" x14ac:dyDescent="0.4">
      <c r="B155" s="340"/>
      <c r="C155" s="408" t="s">
        <v>3206</v>
      </c>
      <c r="D155" s="408" t="s">
        <v>1468</v>
      </c>
      <c r="E155" s="408" t="s">
        <v>1432</v>
      </c>
      <c r="I155" s="332" t="s">
        <v>1467</v>
      </c>
      <c r="J155" s="411">
        <v>1292.18</v>
      </c>
    </row>
    <row r="156" spans="2:10" ht="15" x14ac:dyDescent="0.4">
      <c r="B156" s="340"/>
      <c r="C156" s="408" t="s">
        <v>2941</v>
      </c>
      <c r="D156" s="408" t="s">
        <v>1468</v>
      </c>
      <c r="E156" s="408" t="s">
        <v>1432</v>
      </c>
      <c r="I156" s="332" t="s">
        <v>1467</v>
      </c>
      <c r="J156" s="411">
        <v>11513.18</v>
      </c>
    </row>
    <row r="157" spans="2:10" ht="15" x14ac:dyDescent="0.4">
      <c r="B157" s="340"/>
      <c r="C157" s="408" t="s">
        <v>2941</v>
      </c>
      <c r="D157" s="408" t="s">
        <v>1466</v>
      </c>
      <c r="E157" s="408" t="s">
        <v>1432</v>
      </c>
      <c r="I157" s="332" t="s">
        <v>1467</v>
      </c>
      <c r="J157" s="411">
        <v>11511.6</v>
      </c>
    </row>
    <row r="158" spans="2:10" ht="15" x14ac:dyDescent="0.4">
      <c r="B158" s="340"/>
      <c r="C158" s="408" t="s">
        <v>2942</v>
      </c>
      <c r="D158" s="408" t="s">
        <v>1466</v>
      </c>
      <c r="E158" s="408" t="s">
        <v>1432</v>
      </c>
      <c r="I158" s="332" t="s">
        <v>1467</v>
      </c>
      <c r="J158" s="411">
        <v>969.14</v>
      </c>
    </row>
    <row r="159" spans="2:10" ht="15" x14ac:dyDescent="0.4">
      <c r="B159" s="340"/>
      <c r="C159" s="408" t="s">
        <v>2942</v>
      </c>
      <c r="D159" s="408" t="s">
        <v>1468</v>
      </c>
      <c r="E159" s="408" t="s">
        <v>1432</v>
      </c>
      <c r="I159" s="332" t="s">
        <v>1467</v>
      </c>
      <c r="J159" s="411">
        <v>969.14</v>
      </c>
    </row>
    <row r="160" spans="2:10" ht="15" x14ac:dyDescent="0.4">
      <c r="B160" s="340"/>
      <c r="C160" s="408" t="s">
        <v>2942</v>
      </c>
      <c r="D160" s="408" t="s">
        <v>1466</v>
      </c>
      <c r="E160" s="408" t="s">
        <v>3467</v>
      </c>
      <c r="I160" s="332" t="s">
        <v>1467</v>
      </c>
      <c r="J160" s="411">
        <v>204</v>
      </c>
    </row>
    <row r="161" spans="2:10" ht="15" x14ac:dyDescent="0.4">
      <c r="B161" s="340"/>
      <c r="C161" s="408" t="s">
        <v>2943</v>
      </c>
      <c r="D161" s="408" t="s">
        <v>1468</v>
      </c>
      <c r="E161" s="408" t="s">
        <v>1432</v>
      </c>
      <c r="I161" s="332" t="s">
        <v>1467</v>
      </c>
      <c r="J161" s="411">
        <v>36</v>
      </c>
    </row>
    <row r="162" spans="2:10" ht="15" x14ac:dyDescent="0.4">
      <c r="B162" s="340"/>
      <c r="C162" s="408" t="s">
        <v>2943</v>
      </c>
      <c r="D162" s="408" t="s">
        <v>1466</v>
      </c>
      <c r="E162" s="408" t="s">
        <v>1432</v>
      </c>
      <c r="I162" s="332" t="s">
        <v>1467</v>
      </c>
      <c r="J162" s="411">
        <v>31.73</v>
      </c>
    </row>
    <row r="163" spans="2:10" ht="15" x14ac:dyDescent="0.4">
      <c r="B163" s="340"/>
      <c r="C163" s="408" t="s">
        <v>2944</v>
      </c>
      <c r="D163" s="408" t="s">
        <v>1468</v>
      </c>
      <c r="E163" s="408" t="s">
        <v>3467</v>
      </c>
      <c r="I163" s="332" t="s">
        <v>1467</v>
      </c>
      <c r="J163" s="411">
        <v>5000</v>
      </c>
    </row>
    <row r="164" spans="2:10" ht="15" x14ac:dyDescent="0.4">
      <c r="B164" s="340"/>
      <c r="C164" s="408" t="s">
        <v>2944</v>
      </c>
      <c r="D164" s="408" t="s">
        <v>1466</v>
      </c>
      <c r="E164" s="408" t="s">
        <v>3467</v>
      </c>
      <c r="I164" s="332" t="s">
        <v>1467</v>
      </c>
      <c r="J164" s="411">
        <v>1162.5</v>
      </c>
    </row>
    <row r="165" spans="2:10" ht="15" x14ac:dyDescent="0.4">
      <c r="B165" s="340"/>
      <c r="C165" s="408" t="s">
        <v>2944</v>
      </c>
      <c r="D165" s="408" t="s">
        <v>1466</v>
      </c>
      <c r="E165" s="408" t="s">
        <v>1432</v>
      </c>
      <c r="I165" s="332" t="s">
        <v>1467</v>
      </c>
      <c r="J165" s="411">
        <v>6.97</v>
      </c>
    </row>
    <row r="166" spans="2:10" ht="15" x14ac:dyDescent="0.4">
      <c r="B166" s="340"/>
      <c r="C166" s="408" t="s">
        <v>2944</v>
      </c>
      <c r="D166" s="408" t="s">
        <v>1468</v>
      </c>
      <c r="E166" s="408" t="s">
        <v>1432</v>
      </c>
      <c r="I166" s="332" t="s">
        <v>1467</v>
      </c>
      <c r="J166" s="411">
        <v>6.97</v>
      </c>
    </row>
    <row r="167" spans="2:10" ht="15" x14ac:dyDescent="0.4">
      <c r="B167" s="340"/>
      <c r="C167" s="408" t="s">
        <v>2734</v>
      </c>
      <c r="D167" s="408" t="s">
        <v>1466</v>
      </c>
      <c r="E167" s="408" t="s">
        <v>3467</v>
      </c>
      <c r="I167" s="332" t="s">
        <v>1467</v>
      </c>
      <c r="J167" s="411">
        <v>3047383.8299999996</v>
      </c>
    </row>
    <row r="168" spans="2:10" ht="15" x14ac:dyDescent="0.4">
      <c r="B168" s="340"/>
      <c r="C168" s="408" t="s">
        <v>2734</v>
      </c>
      <c r="D168" s="408" t="s">
        <v>1466</v>
      </c>
      <c r="E168" s="408" t="s">
        <v>3468</v>
      </c>
      <c r="I168" s="332" t="s">
        <v>1467</v>
      </c>
      <c r="J168" s="411">
        <v>875721.01</v>
      </c>
    </row>
    <row r="169" spans="2:10" ht="15" x14ac:dyDescent="0.4">
      <c r="B169" s="340"/>
      <c r="C169" s="408" t="s">
        <v>2734</v>
      </c>
      <c r="D169" s="408" t="s">
        <v>1468</v>
      </c>
      <c r="E169" s="408" t="s">
        <v>1432</v>
      </c>
      <c r="I169" s="332" t="s">
        <v>1467</v>
      </c>
      <c r="J169" s="411">
        <v>161197.09</v>
      </c>
    </row>
    <row r="170" spans="2:10" ht="15" x14ac:dyDescent="0.4">
      <c r="B170" s="340"/>
      <c r="C170" s="408" t="s">
        <v>2734</v>
      </c>
      <c r="D170" s="408" t="s">
        <v>1466</v>
      </c>
      <c r="E170" s="408" t="s">
        <v>3469</v>
      </c>
      <c r="I170" s="332" t="s">
        <v>1467</v>
      </c>
      <c r="J170" s="411">
        <v>26990</v>
      </c>
    </row>
    <row r="171" spans="2:10" ht="15" x14ac:dyDescent="0.4">
      <c r="B171" s="340"/>
      <c r="C171" s="408" t="s">
        <v>2734</v>
      </c>
      <c r="D171" s="408" t="s">
        <v>1466</v>
      </c>
      <c r="E171" s="408" t="s">
        <v>1432</v>
      </c>
      <c r="I171" s="332" t="s">
        <v>1467</v>
      </c>
      <c r="J171" s="411">
        <v>8532.75</v>
      </c>
    </row>
    <row r="172" spans="2:10" ht="15" x14ac:dyDescent="0.4">
      <c r="B172" s="340"/>
      <c r="C172" s="408" t="s">
        <v>2734</v>
      </c>
      <c r="D172" s="408" t="s">
        <v>1466</v>
      </c>
      <c r="E172" s="408" t="s">
        <v>1475</v>
      </c>
      <c r="I172" s="332" t="s">
        <v>1467</v>
      </c>
      <c r="J172" s="411">
        <v>2622.64</v>
      </c>
    </row>
    <row r="173" spans="2:10" ht="15" x14ac:dyDescent="0.4">
      <c r="B173" s="340"/>
      <c r="C173" s="408" t="s">
        <v>2734</v>
      </c>
      <c r="D173" s="408" t="s">
        <v>1468</v>
      </c>
      <c r="E173" s="408" t="s">
        <v>3467</v>
      </c>
      <c r="I173" s="332" t="s">
        <v>1467</v>
      </c>
      <c r="J173" s="411">
        <v>0</v>
      </c>
    </row>
    <row r="174" spans="2:10" ht="15" x14ac:dyDescent="0.4">
      <c r="B174" s="340"/>
      <c r="C174" s="408" t="s">
        <v>2945</v>
      </c>
      <c r="D174" s="408" t="s">
        <v>1468</v>
      </c>
      <c r="E174" s="408" t="s">
        <v>3467</v>
      </c>
      <c r="I174" s="332" t="s">
        <v>1467</v>
      </c>
      <c r="J174" s="411">
        <v>4000</v>
      </c>
    </row>
    <row r="175" spans="2:10" ht="15" x14ac:dyDescent="0.4">
      <c r="B175" s="340"/>
      <c r="C175" s="408" t="s">
        <v>2945</v>
      </c>
      <c r="D175" s="408" t="s">
        <v>1466</v>
      </c>
      <c r="E175" s="408" t="s">
        <v>1432</v>
      </c>
      <c r="I175" s="332" t="s">
        <v>1467</v>
      </c>
      <c r="J175" s="411">
        <v>5.58</v>
      </c>
    </row>
    <row r="176" spans="2:10" ht="15" x14ac:dyDescent="0.4">
      <c r="B176" s="340"/>
      <c r="C176" s="408" t="s">
        <v>2945</v>
      </c>
      <c r="D176" s="408" t="s">
        <v>1468</v>
      </c>
      <c r="E176" s="408" t="s">
        <v>1432</v>
      </c>
      <c r="I176" s="332" t="s">
        <v>1467</v>
      </c>
      <c r="J176" s="411">
        <v>5.58</v>
      </c>
    </row>
    <row r="177" spans="2:10" ht="15" x14ac:dyDescent="0.4">
      <c r="B177" s="340"/>
      <c r="C177" s="408" t="s">
        <v>3207</v>
      </c>
      <c r="D177" s="408" t="s">
        <v>1468</v>
      </c>
      <c r="E177" s="408" t="s">
        <v>1432</v>
      </c>
      <c r="I177" s="332" t="s">
        <v>1467</v>
      </c>
      <c r="J177" s="411">
        <v>22105.360000000001</v>
      </c>
    </row>
    <row r="178" spans="2:10" ht="15" x14ac:dyDescent="0.4">
      <c r="B178" s="340"/>
      <c r="C178" s="408" t="s">
        <v>3207</v>
      </c>
      <c r="D178" s="408" t="s">
        <v>1468</v>
      </c>
      <c r="E178" s="408" t="s">
        <v>3467</v>
      </c>
      <c r="I178" s="332" t="s">
        <v>1467</v>
      </c>
      <c r="J178" s="411">
        <v>5000</v>
      </c>
    </row>
    <row r="179" spans="2:10" ht="15" x14ac:dyDescent="0.4">
      <c r="B179" s="340"/>
      <c r="C179" s="408" t="s">
        <v>3208</v>
      </c>
      <c r="D179" s="408" t="s">
        <v>1468</v>
      </c>
      <c r="E179" s="408" t="s">
        <v>1432</v>
      </c>
      <c r="I179" s="332" t="s">
        <v>1467</v>
      </c>
      <c r="J179" s="411">
        <v>666.36</v>
      </c>
    </row>
    <row r="180" spans="2:10" ht="15" x14ac:dyDescent="0.4">
      <c r="B180" s="340"/>
      <c r="C180" s="408" t="s">
        <v>2855</v>
      </c>
      <c r="D180" s="408" t="s">
        <v>1466</v>
      </c>
      <c r="E180" s="408" t="s">
        <v>1475</v>
      </c>
      <c r="I180" s="332" t="s">
        <v>1467</v>
      </c>
      <c r="J180" s="411">
        <v>49722.619999999995</v>
      </c>
    </row>
    <row r="181" spans="2:10" ht="15" x14ac:dyDescent="0.4">
      <c r="B181" s="340"/>
      <c r="C181" s="408" t="s">
        <v>2855</v>
      </c>
      <c r="D181" s="408" t="s">
        <v>1470</v>
      </c>
      <c r="E181" s="408" t="s">
        <v>3469</v>
      </c>
      <c r="I181" s="332" t="s">
        <v>1467</v>
      </c>
      <c r="J181" s="411">
        <v>37983</v>
      </c>
    </row>
    <row r="182" spans="2:10" ht="15" x14ac:dyDescent="0.4">
      <c r="B182" s="340"/>
      <c r="C182" s="408" t="s">
        <v>2855</v>
      </c>
      <c r="D182" s="408" t="s">
        <v>1466</v>
      </c>
      <c r="E182" s="408" t="s">
        <v>3467</v>
      </c>
      <c r="I182" s="332" t="s">
        <v>1467</v>
      </c>
      <c r="J182" s="411">
        <v>2574.2199999999998</v>
      </c>
    </row>
    <row r="183" spans="2:10" ht="15" x14ac:dyDescent="0.4">
      <c r="B183" s="340"/>
      <c r="C183" s="408" t="s">
        <v>2855</v>
      </c>
      <c r="D183" s="408" t="s">
        <v>1466</v>
      </c>
      <c r="E183" s="408" t="s">
        <v>3468</v>
      </c>
      <c r="I183" s="332" t="s">
        <v>1467</v>
      </c>
      <c r="J183" s="411">
        <v>2445.9299999999998</v>
      </c>
    </row>
    <row r="184" spans="2:10" ht="15" x14ac:dyDescent="0.4">
      <c r="B184" s="340"/>
      <c r="C184" s="408" t="s">
        <v>2855</v>
      </c>
      <c r="D184" s="408" t="s">
        <v>1468</v>
      </c>
      <c r="E184" s="408" t="s">
        <v>3467</v>
      </c>
      <c r="I184" s="332" t="s">
        <v>1467</v>
      </c>
      <c r="J184" s="411">
        <v>2344.16</v>
      </c>
    </row>
    <row r="185" spans="2:10" ht="15" x14ac:dyDescent="0.4">
      <c r="B185" s="340"/>
      <c r="C185" s="408" t="s">
        <v>2855</v>
      </c>
      <c r="D185" s="408" t="s">
        <v>1468</v>
      </c>
      <c r="E185" s="408" t="s">
        <v>1432</v>
      </c>
      <c r="I185" s="332" t="s">
        <v>1467</v>
      </c>
      <c r="J185" s="411">
        <v>952.88</v>
      </c>
    </row>
    <row r="186" spans="2:10" ht="15" x14ac:dyDescent="0.4">
      <c r="B186" s="340"/>
      <c r="C186" s="408" t="s">
        <v>2855</v>
      </c>
      <c r="D186" s="408" t="s">
        <v>1466</v>
      </c>
      <c r="E186" s="408" t="s">
        <v>1432</v>
      </c>
      <c r="I186" s="332" t="s">
        <v>1467</v>
      </c>
      <c r="J186" s="411">
        <v>952.86</v>
      </c>
    </row>
    <row r="187" spans="2:10" ht="15" x14ac:dyDescent="0.4">
      <c r="B187" s="340"/>
      <c r="C187" s="408" t="s">
        <v>2946</v>
      </c>
      <c r="D187" s="408" t="s">
        <v>1468</v>
      </c>
      <c r="E187" s="408" t="s">
        <v>1432</v>
      </c>
      <c r="I187" s="332" t="s">
        <v>1467</v>
      </c>
      <c r="J187" s="411">
        <v>12922</v>
      </c>
    </row>
    <row r="188" spans="2:10" ht="15" x14ac:dyDescent="0.4">
      <c r="B188" s="340"/>
      <c r="C188" s="408" t="s">
        <v>2946</v>
      </c>
      <c r="D188" s="408" t="s">
        <v>1466</v>
      </c>
      <c r="E188" s="408" t="s">
        <v>1432</v>
      </c>
      <c r="I188" s="332" t="s">
        <v>1467</v>
      </c>
      <c r="J188" s="411">
        <v>6</v>
      </c>
    </row>
    <row r="189" spans="2:10" ht="30" x14ac:dyDescent="0.4">
      <c r="B189" s="340"/>
      <c r="C189" s="408" t="s">
        <v>2856</v>
      </c>
      <c r="D189" s="408" t="s">
        <v>1468</v>
      </c>
      <c r="E189" s="408" t="s">
        <v>3467</v>
      </c>
      <c r="I189" s="332" t="s">
        <v>1467</v>
      </c>
      <c r="J189" s="411">
        <v>40239.71</v>
      </c>
    </row>
    <row r="190" spans="2:10" ht="30" x14ac:dyDescent="0.4">
      <c r="B190" s="340"/>
      <c r="C190" s="408" t="s">
        <v>2856</v>
      </c>
      <c r="D190" s="408" t="s">
        <v>1468</v>
      </c>
      <c r="E190" s="408" t="s">
        <v>1432</v>
      </c>
      <c r="I190" s="332" t="s">
        <v>1467</v>
      </c>
      <c r="J190" s="411">
        <v>88</v>
      </c>
    </row>
    <row r="191" spans="2:10" ht="30" x14ac:dyDescent="0.4">
      <c r="B191" s="340"/>
      <c r="C191" s="408" t="s">
        <v>2856</v>
      </c>
      <c r="D191" s="408" t="s">
        <v>1466</v>
      </c>
      <c r="E191" s="408" t="s">
        <v>1475</v>
      </c>
      <c r="I191" s="332" t="s">
        <v>1467</v>
      </c>
      <c r="J191" s="411">
        <v>25.22</v>
      </c>
    </row>
    <row r="192" spans="2:10" ht="30" x14ac:dyDescent="0.4">
      <c r="B192" s="340"/>
      <c r="C192" s="408" t="s">
        <v>3209</v>
      </c>
      <c r="D192" s="408" t="s">
        <v>1468</v>
      </c>
      <c r="E192" s="408" t="s">
        <v>1432</v>
      </c>
      <c r="I192" s="332" t="s">
        <v>1467</v>
      </c>
      <c r="J192" s="411">
        <v>190.98</v>
      </c>
    </row>
    <row r="193" spans="2:10" ht="15" x14ac:dyDescent="0.4">
      <c r="B193" s="340"/>
      <c r="C193" s="408" t="s">
        <v>2947</v>
      </c>
      <c r="D193" s="408" t="s">
        <v>1466</v>
      </c>
      <c r="E193" s="408" t="s">
        <v>1432</v>
      </c>
      <c r="I193" s="332" t="s">
        <v>1467</v>
      </c>
      <c r="J193" s="411">
        <v>24.89</v>
      </c>
    </row>
    <row r="194" spans="2:10" ht="15" x14ac:dyDescent="0.4">
      <c r="B194" s="340"/>
      <c r="C194" s="408" t="s">
        <v>2947</v>
      </c>
      <c r="D194" s="408" t="s">
        <v>1468</v>
      </c>
      <c r="E194" s="408" t="s">
        <v>1432</v>
      </c>
      <c r="I194" s="332" t="s">
        <v>1467</v>
      </c>
      <c r="J194" s="411">
        <v>24.89</v>
      </c>
    </row>
    <row r="195" spans="2:10" ht="15" x14ac:dyDescent="0.4">
      <c r="B195" s="340"/>
      <c r="C195" s="408" t="s">
        <v>2883</v>
      </c>
      <c r="D195" s="408" t="s">
        <v>1468</v>
      </c>
      <c r="E195" s="408" t="s">
        <v>1432</v>
      </c>
      <c r="I195" s="332" t="s">
        <v>1467</v>
      </c>
      <c r="J195" s="411">
        <v>420.63</v>
      </c>
    </row>
    <row r="196" spans="2:10" ht="15" x14ac:dyDescent="0.4">
      <c r="B196" s="340"/>
      <c r="C196" s="408" t="s">
        <v>2883</v>
      </c>
      <c r="D196" s="408" t="s">
        <v>1466</v>
      </c>
      <c r="E196" s="408" t="s">
        <v>1475</v>
      </c>
      <c r="I196" s="332" t="s">
        <v>1467</v>
      </c>
      <c r="J196" s="411">
        <v>25.22</v>
      </c>
    </row>
    <row r="197" spans="2:10" ht="30" x14ac:dyDescent="0.4">
      <c r="B197" s="340"/>
      <c r="C197" s="408" t="s">
        <v>2948</v>
      </c>
      <c r="D197" s="408" t="s">
        <v>1468</v>
      </c>
      <c r="E197" s="408" t="s">
        <v>3467</v>
      </c>
      <c r="I197" s="332" t="s">
        <v>1467</v>
      </c>
      <c r="J197" s="411">
        <v>14600</v>
      </c>
    </row>
    <row r="198" spans="2:10" ht="30" x14ac:dyDescent="0.4">
      <c r="B198" s="340"/>
      <c r="C198" s="408" t="s">
        <v>2948</v>
      </c>
      <c r="D198" s="408" t="s">
        <v>1468</v>
      </c>
      <c r="E198" s="408" t="s">
        <v>1432</v>
      </c>
      <c r="I198" s="332" t="s">
        <v>1467</v>
      </c>
      <c r="J198" s="411">
        <v>19</v>
      </c>
    </row>
    <row r="199" spans="2:10" ht="30" x14ac:dyDescent="0.4">
      <c r="B199" s="340"/>
      <c r="C199" s="408" t="s">
        <v>2948</v>
      </c>
      <c r="D199" s="408" t="s">
        <v>1466</v>
      </c>
      <c r="E199" s="408" t="s">
        <v>1432</v>
      </c>
      <c r="I199" s="332" t="s">
        <v>1467</v>
      </c>
      <c r="J199" s="411">
        <v>16.77</v>
      </c>
    </row>
    <row r="200" spans="2:10" ht="15" x14ac:dyDescent="0.4">
      <c r="B200" s="340"/>
      <c r="C200" s="408" t="s">
        <v>3178</v>
      </c>
      <c r="D200" s="408" t="s">
        <v>1466</v>
      </c>
      <c r="E200" s="408" t="s">
        <v>1477</v>
      </c>
      <c r="I200" s="332" t="s">
        <v>1467</v>
      </c>
      <c r="J200" s="411">
        <v>5119396.83</v>
      </c>
    </row>
    <row r="201" spans="2:10" ht="15" x14ac:dyDescent="0.4">
      <c r="B201" s="340"/>
      <c r="C201" s="408" t="s">
        <v>2949</v>
      </c>
      <c r="D201" s="408" t="s">
        <v>1468</v>
      </c>
      <c r="E201" s="408" t="s">
        <v>3467</v>
      </c>
      <c r="I201" s="332" t="s">
        <v>1467</v>
      </c>
      <c r="J201" s="411">
        <v>5000</v>
      </c>
    </row>
    <row r="202" spans="2:10" ht="15" x14ac:dyDescent="0.4">
      <c r="B202" s="340"/>
      <c r="C202" s="408" t="s">
        <v>2949</v>
      </c>
      <c r="D202" s="408" t="s">
        <v>1468</v>
      </c>
      <c r="E202" s="408" t="s">
        <v>1432</v>
      </c>
      <c r="I202" s="332" t="s">
        <v>1467</v>
      </c>
      <c r="J202" s="411">
        <v>575.99</v>
      </c>
    </row>
    <row r="203" spans="2:10" ht="15" x14ac:dyDescent="0.4">
      <c r="B203" s="340"/>
      <c r="C203" s="408" t="s">
        <v>2949</v>
      </c>
      <c r="D203" s="408" t="s">
        <v>1466</v>
      </c>
      <c r="E203" s="408" t="s">
        <v>1432</v>
      </c>
      <c r="I203" s="332" t="s">
        <v>1467</v>
      </c>
      <c r="J203" s="411">
        <v>188.34</v>
      </c>
    </row>
    <row r="204" spans="2:10" ht="15" x14ac:dyDescent="0.4">
      <c r="B204" s="340"/>
      <c r="C204" s="408" t="s">
        <v>3210</v>
      </c>
      <c r="D204" s="408" t="s">
        <v>1468</v>
      </c>
      <c r="E204" s="408" t="s">
        <v>3467</v>
      </c>
      <c r="I204" s="332" t="s">
        <v>1467</v>
      </c>
      <c r="J204" s="411">
        <v>5000</v>
      </c>
    </row>
    <row r="205" spans="2:10" ht="15" x14ac:dyDescent="0.4">
      <c r="B205" s="340"/>
      <c r="C205" s="408" t="s">
        <v>3210</v>
      </c>
      <c r="D205" s="408" t="s">
        <v>1468</v>
      </c>
      <c r="E205" s="408" t="s">
        <v>1432</v>
      </c>
      <c r="I205" s="332" t="s">
        <v>1467</v>
      </c>
      <c r="J205" s="411">
        <v>92.05</v>
      </c>
    </row>
    <row r="206" spans="2:10" ht="15" x14ac:dyDescent="0.4">
      <c r="B206" s="340"/>
      <c r="C206" s="408" t="s">
        <v>3211</v>
      </c>
      <c r="D206" s="408" t="s">
        <v>1468</v>
      </c>
      <c r="E206" s="408" t="s">
        <v>1432</v>
      </c>
      <c r="I206" s="332" t="s">
        <v>1467</v>
      </c>
      <c r="J206" s="411">
        <v>2584.3200000000002</v>
      </c>
    </row>
    <row r="207" spans="2:10" ht="15" x14ac:dyDescent="0.4">
      <c r="B207" s="340"/>
      <c r="C207" s="408" t="s">
        <v>2744</v>
      </c>
      <c r="D207" s="408" t="s">
        <v>1466</v>
      </c>
      <c r="E207" s="408" t="s">
        <v>3467</v>
      </c>
      <c r="I207" s="332" t="s">
        <v>1467</v>
      </c>
      <c r="J207" s="411">
        <v>494592.95</v>
      </c>
    </row>
    <row r="208" spans="2:10" ht="15" x14ac:dyDescent="0.4">
      <c r="B208" s="340"/>
      <c r="C208" s="408" t="s">
        <v>2744</v>
      </c>
      <c r="D208" s="408" t="s">
        <v>1466</v>
      </c>
      <c r="E208" s="408" t="s">
        <v>1475</v>
      </c>
      <c r="I208" s="332" t="s">
        <v>1467</v>
      </c>
      <c r="J208" s="411">
        <v>188484.22</v>
      </c>
    </row>
    <row r="209" spans="2:10" ht="15" x14ac:dyDescent="0.4">
      <c r="B209" s="340"/>
      <c r="C209" s="408" t="s">
        <v>2744</v>
      </c>
      <c r="D209" s="408" t="s">
        <v>1466</v>
      </c>
      <c r="E209" s="408" t="s">
        <v>3468</v>
      </c>
      <c r="I209" s="332" t="s">
        <v>1467</v>
      </c>
      <c r="J209" s="411">
        <v>166437.17000000001</v>
      </c>
    </row>
    <row r="210" spans="2:10" ht="15" x14ac:dyDescent="0.4">
      <c r="B210" s="340"/>
      <c r="C210" s="408" t="s">
        <v>2744</v>
      </c>
      <c r="D210" s="408" t="s">
        <v>1466</v>
      </c>
      <c r="E210" s="408" t="s">
        <v>1432</v>
      </c>
      <c r="I210" s="332" t="s">
        <v>1467</v>
      </c>
      <c r="J210" s="411">
        <v>7432.75</v>
      </c>
    </row>
    <row r="211" spans="2:10" ht="15" x14ac:dyDescent="0.4">
      <c r="B211" s="340"/>
      <c r="C211" s="408" t="s">
        <v>2744</v>
      </c>
      <c r="D211" s="408" t="s">
        <v>1468</v>
      </c>
      <c r="E211" s="408" t="s">
        <v>1432</v>
      </c>
      <c r="I211" s="332" t="s">
        <v>1467</v>
      </c>
      <c r="J211" s="411">
        <v>5220</v>
      </c>
    </row>
    <row r="212" spans="2:10" ht="15" x14ac:dyDescent="0.4">
      <c r="B212" s="340"/>
      <c r="C212" s="408" t="s">
        <v>2744</v>
      </c>
      <c r="D212" s="408" t="s">
        <v>1468</v>
      </c>
      <c r="E212" s="408" t="s">
        <v>3467</v>
      </c>
      <c r="I212" s="332" t="s">
        <v>1467</v>
      </c>
      <c r="J212" s="411">
        <v>0</v>
      </c>
    </row>
    <row r="213" spans="2:10" ht="15" x14ac:dyDescent="0.4">
      <c r="B213" s="340"/>
      <c r="C213" s="408" t="s">
        <v>2711</v>
      </c>
      <c r="D213" s="408" t="s">
        <v>1466</v>
      </c>
      <c r="E213" s="408" t="s">
        <v>3469</v>
      </c>
      <c r="I213" s="332" t="s">
        <v>1467</v>
      </c>
      <c r="J213" s="411">
        <v>21076541.530000001</v>
      </c>
    </row>
    <row r="214" spans="2:10" ht="15" x14ac:dyDescent="0.4">
      <c r="B214" s="340"/>
      <c r="C214" s="408" t="s">
        <v>2711</v>
      </c>
      <c r="D214" s="408" t="s">
        <v>1466</v>
      </c>
      <c r="E214" s="408" t="s">
        <v>3467</v>
      </c>
      <c r="I214" s="332" t="s">
        <v>1467</v>
      </c>
      <c r="J214" s="411">
        <v>17378213.079999998</v>
      </c>
    </row>
    <row r="215" spans="2:10" ht="15" x14ac:dyDescent="0.4">
      <c r="B215" s="340"/>
      <c r="C215" s="408" t="s">
        <v>2711</v>
      </c>
      <c r="D215" s="408" t="s">
        <v>1466</v>
      </c>
      <c r="E215" s="408" t="s">
        <v>1475</v>
      </c>
      <c r="I215" s="332" t="s">
        <v>1467</v>
      </c>
      <c r="J215" s="411">
        <v>1247693.8</v>
      </c>
    </row>
    <row r="216" spans="2:10" ht="15" x14ac:dyDescent="0.4">
      <c r="B216" s="340"/>
      <c r="C216" s="408" t="s">
        <v>2711</v>
      </c>
      <c r="D216" s="408" t="s">
        <v>1468</v>
      </c>
      <c r="E216" s="408" t="s">
        <v>3467</v>
      </c>
      <c r="I216" s="332" t="s">
        <v>1467</v>
      </c>
      <c r="J216" s="411">
        <v>282082</v>
      </c>
    </row>
    <row r="217" spans="2:10" ht="15" x14ac:dyDescent="0.4">
      <c r="B217" s="340"/>
      <c r="C217" s="408" t="s">
        <v>2711</v>
      </c>
      <c r="D217" s="408" t="s">
        <v>1466</v>
      </c>
      <c r="E217" s="408" t="s">
        <v>3468</v>
      </c>
      <c r="I217" s="332" t="s">
        <v>1467</v>
      </c>
      <c r="J217" s="411">
        <v>30039.75</v>
      </c>
    </row>
    <row r="218" spans="2:10" ht="15" x14ac:dyDescent="0.4">
      <c r="B218" s="340"/>
      <c r="C218" s="408" t="s">
        <v>2711</v>
      </c>
      <c r="D218" s="408" t="s">
        <v>1466</v>
      </c>
      <c r="E218" s="408" t="s">
        <v>1432</v>
      </c>
      <c r="I218" s="332" t="s">
        <v>1467</v>
      </c>
      <c r="J218" s="411">
        <v>2644.36</v>
      </c>
    </row>
    <row r="219" spans="2:10" ht="15" x14ac:dyDescent="0.4">
      <c r="B219" s="340"/>
      <c r="C219" s="408" t="s">
        <v>2711</v>
      </c>
      <c r="D219" s="408" t="s">
        <v>1468</v>
      </c>
      <c r="E219" s="408" t="s">
        <v>1432</v>
      </c>
      <c r="I219" s="332" t="s">
        <v>1467</v>
      </c>
      <c r="J219" s="411">
        <v>2584.36</v>
      </c>
    </row>
    <row r="220" spans="2:10" ht="15" x14ac:dyDescent="0.4">
      <c r="B220" s="340"/>
      <c r="C220" s="408" t="s">
        <v>2711</v>
      </c>
      <c r="D220" s="408" t="s">
        <v>1471</v>
      </c>
      <c r="E220" s="408" t="s">
        <v>3467</v>
      </c>
      <c r="I220" s="332" t="s">
        <v>1467</v>
      </c>
      <c r="J220" s="411">
        <v>0</v>
      </c>
    </row>
    <row r="221" spans="2:10" ht="15" x14ac:dyDescent="0.4">
      <c r="B221" s="340"/>
      <c r="C221" s="408" t="s">
        <v>3179</v>
      </c>
      <c r="D221" s="408" t="s">
        <v>1466</v>
      </c>
      <c r="E221" s="408" t="s">
        <v>3467</v>
      </c>
      <c r="I221" s="332" t="s">
        <v>1467</v>
      </c>
      <c r="J221" s="411">
        <v>36038.76</v>
      </c>
    </row>
    <row r="222" spans="2:10" ht="15" x14ac:dyDescent="0.4">
      <c r="B222" s="340"/>
      <c r="C222" s="408" t="s">
        <v>2671</v>
      </c>
      <c r="D222" s="408" t="s">
        <v>1466</v>
      </c>
      <c r="E222" s="408" t="s">
        <v>3469</v>
      </c>
      <c r="I222" s="332" t="s">
        <v>1467</v>
      </c>
      <c r="J222" s="411">
        <v>20993680.859999999</v>
      </c>
    </row>
    <row r="223" spans="2:10" ht="15" x14ac:dyDescent="0.4">
      <c r="B223" s="340"/>
      <c r="C223" s="408" t="s">
        <v>2671</v>
      </c>
      <c r="D223" s="408" t="s">
        <v>1466</v>
      </c>
      <c r="E223" s="408" t="s">
        <v>3467</v>
      </c>
      <c r="I223" s="332" t="s">
        <v>1467</v>
      </c>
      <c r="J223" s="411">
        <v>16933315.149999999</v>
      </c>
    </row>
    <row r="224" spans="2:10" ht="15" x14ac:dyDescent="0.4">
      <c r="B224" s="340"/>
      <c r="C224" s="408" t="s">
        <v>2671</v>
      </c>
      <c r="D224" s="408" t="s">
        <v>1466</v>
      </c>
      <c r="E224" s="408" t="s">
        <v>1475</v>
      </c>
      <c r="I224" s="332" t="s">
        <v>1467</v>
      </c>
      <c r="J224" s="411">
        <v>14558135.369999999</v>
      </c>
    </row>
    <row r="225" spans="2:10" ht="15" x14ac:dyDescent="0.4">
      <c r="B225" s="340"/>
      <c r="C225" s="408" t="s">
        <v>2671</v>
      </c>
      <c r="D225" s="408" t="s">
        <v>1466</v>
      </c>
      <c r="E225" s="408" t="s">
        <v>3468</v>
      </c>
      <c r="I225" s="332" t="s">
        <v>1467</v>
      </c>
      <c r="J225" s="411">
        <v>710051.31</v>
      </c>
    </row>
    <row r="226" spans="2:10" ht="15" x14ac:dyDescent="0.4">
      <c r="B226" s="340"/>
      <c r="C226" s="408" t="s">
        <v>2671</v>
      </c>
      <c r="D226" s="408" t="s">
        <v>1468</v>
      </c>
      <c r="E226" s="408" t="s">
        <v>3467</v>
      </c>
      <c r="I226" s="332" t="s">
        <v>1467</v>
      </c>
      <c r="J226" s="411">
        <v>407024.5</v>
      </c>
    </row>
    <row r="227" spans="2:10" ht="15" x14ac:dyDescent="0.4">
      <c r="B227" s="340"/>
      <c r="C227" s="408" t="s">
        <v>2671</v>
      </c>
      <c r="D227" s="408" t="s">
        <v>1466</v>
      </c>
      <c r="E227" s="408" t="s">
        <v>1432</v>
      </c>
      <c r="I227" s="332" t="s">
        <v>1467</v>
      </c>
      <c r="J227" s="411">
        <v>188005.57</v>
      </c>
    </row>
    <row r="228" spans="2:10" ht="15" x14ac:dyDescent="0.4">
      <c r="B228" s="340"/>
      <c r="C228" s="408" t="s">
        <v>2671</v>
      </c>
      <c r="D228" s="408" t="s">
        <v>1468</v>
      </c>
      <c r="E228" s="408" t="s">
        <v>1432</v>
      </c>
      <c r="I228" s="332" t="s">
        <v>1467</v>
      </c>
      <c r="J228" s="411">
        <v>11076.93</v>
      </c>
    </row>
    <row r="229" spans="2:10" ht="15" x14ac:dyDescent="0.4">
      <c r="B229" s="340"/>
      <c r="C229" s="408" t="s">
        <v>2671</v>
      </c>
      <c r="D229" s="408" t="s">
        <v>1471</v>
      </c>
      <c r="E229" s="408" t="s">
        <v>3467</v>
      </c>
      <c r="I229" s="332" t="s">
        <v>1467</v>
      </c>
      <c r="J229" s="411">
        <v>0</v>
      </c>
    </row>
    <row r="230" spans="2:10" ht="15" x14ac:dyDescent="0.4">
      <c r="B230" s="340"/>
      <c r="C230" s="408" t="s">
        <v>2723</v>
      </c>
      <c r="D230" s="408" t="s">
        <v>1466</v>
      </c>
      <c r="E230" s="408" t="s">
        <v>3469</v>
      </c>
      <c r="I230" s="332" t="s">
        <v>1467</v>
      </c>
      <c r="J230" s="411">
        <v>904396.92</v>
      </c>
    </row>
    <row r="231" spans="2:10" ht="15" x14ac:dyDescent="0.4">
      <c r="B231" s="340"/>
      <c r="C231" s="408" t="s">
        <v>2723</v>
      </c>
      <c r="D231" s="408" t="s">
        <v>1470</v>
      </c>
      <c r="E231" s="408" t="s">
        <v>1432</v>
      </c>
      <c r="I231" s="332" t="s">
        <v>1467</v>
      </c>
      <c r="J231" s="411">
        <v>450000</v>
      </c>
    </row>
    <row r="232" spans="2:10" ht="15" x14ac:dyDescent="0.4">
      <c r="B232" s="340"/>
      <c r="C232" s="408" t="s">
        <v>2723</v>
      </c>
      <c r="D232" s="408" t="s">
        <v>1470</v>
      </c>
      <c r="E232" s="408" t="s">
        <v>3469</v>
      </c>
      <c r="I232" s="332" t="s">
        <v>1467</v>
      </c>
      <c r="J232" s="411">
        <v>249257</v>
      </c>
    </row>
    <row r="233" spans="2:10" ht="15" x14ac:dyDescent="0.4">
      <c r="B233" s="340"/>
      <c r="C233" s="408" t="s">
        <v>2723</v>
      </c>
      <c r="D233" s="408" t="s">
        <v>1468</v>
      </c>
      <c r="E233" s="408" t="s">
        <v>3467</v>
      </c>
      <c r="I233" s="332" t="s">
        <v>1467</v>
      </c>
      <c r="J233" s="411">
        <v>216541.08</v>
      </c>
    </row>
    <row r="234" spans="2:10" ht="15" x14ac:dyDescent="0.4">
      <c r="B234" s="340"/>
      <c r="C234" s="408" t="s">
        <v>2723</v>
      </c>
      <c r="D234" s="408" t="s">
        <v>1466</v>
      </c>
      <c r="E234" s="408" t="s">
        <v>3467</v>
      </c>
      <c r="I234" s="332" t="s">
        <v>1467</v>
      </c>
      <c r="J234" s="411">
        <v>8021.71</v>
      </c>
    </row>
    <row r="235" spans="2:10" ht="15" x14ac:dyDescent="0.4">
      <c r="B235" s="340"/>
      <c r="C235" s="408" t="s">
        <v>2723</v>
      </c>
      <c r="D235" s="408" t="s">
        <v>1466</v>
      </c>
      <c r="E235" s="408" t="s">
        <v>3468</v>
      </c>
      <c r="I235" s="332" t="s">
        <v>1467</v>
      </c>
      <c r="J235" s="411">
        <v>4128.24</v>
      </c>
    </row>
    <row r="236" spans="2:10" ht="15" x14ac:dyDescent="0.4">
      <c r="B236" s="340"/>
      <c r="C236" s="408" t="s">
        <v>2723</v>
      </c>
      <c r="D236" s="408" t="s">
        <v>1471</v>
      </c>
      <c r="E236" s="408" t="s">
        <v>3467</v>
      </c>
      <c r="I236" s="332" t="s">
        <v>1467</v>
      </c>
      <c r="J236" s="411">
        <v>1000</v>
      </c>
    </row>
    <row r="237" spans="2:10" ht="15" x14ac:dyDescent="0.4">
      <c r="B237" s="340"/>
      <c r="C237" s="408" t="s">
        <v>2723</v>
      </c>
      <c r="D237" s="408" t="s">
        <v>1466</v>
      </c>
      <c r="E237" s="408" t="s">
        <v>1432</v>
      </c>
      <c r="I237" s="332" t="s">
        <v>1467</v>
      </c>
      <c r="J237" s="411">
        <v>0</v>
      </c>
    </row>
    <row r="238" spans="2:10" ht="15" x14ac:dyDescent="0.4">
      <c r="B238" s="340"/>
      <c r="C238" s="408" t="s">
        <v>2723</v>
      </c>
      <c r="D238" s="408" t="s">
        <v>1471</v>
      </c>
      <c r="E238" s="408" t="s">
        <v>3469</v>
      </c>
      <c r="I238" s="332" t="s">
        <v>1467</v>
      </c>
      <c r="J238" s="411">
        <v>0</v>
      </c>
    </row>
    <row r="239" spans="2:10" ht="15" x14ac:dyDescent="0.4">
      <c r="B239" s="340"/>
      <c r="C239" s="408" t="s">
        <v>2723</v>
      </c>
      <c r="D239" s="408" t="s">
        <v>1468</v>
      </c>
      <c r="E239" s="408" t="s">
        <v>1432</v>
      </c>
      <c r="I239" s="332" t="s">
        <v>1467</v>
      </c>
      <c r="J239" s="411">
        <v>0</v>
      </c>
    </row>
    <row r="240" spans="2:10" ht="15" x14ac:dyDescent="0.4">
      <c r="B240" s="340"/>
      <c r="C240" s="408" t="s">
        <v>3191</v>
      </c>
      <c r="D240" s="408" t="s">
        <v>1466</v>
      </c>
      <c r="E240" s="408" t="s">
        <v>3467</v>
      </c>
      <c r="I240" s="332" t="s">
        <v>1467</v>
      </c>
      <c r="J240" s="411">
        <v>5690</v>
      </c>
    </row>
    <row r="241" spans="2:10" ht="15" x14ac:dyDescent="0.4">
      <c r="B241" s="340"/>
      <c r="C241" s="408" t="s">
        <v>2950</v>
      </c>
      <c r="D241" s="408" t="s">
        <v>1468</v>
      </c>
      <c r="E241" s="408" t="s">
        <v>1432</v>
      </c>
      <c r="I241" s="332" t="s">
        <v>1467</v>
      </c>
      <c r="J241" s="411">
        <v>4458</v>
      </c>
    </row>
    <row r="242" spans="2:10" ht="15" x14ac:dyDescent="0.4">
      <c r="B242" s="340"/>
      <c r="C242" s="408" t="s">
        <v>2950</v>
      </c>
      <c r="D242" s="408" t="s">
        <v>1466</v>
      </c>
      <c r="E242" s="408" t="s">
        <v>1432</v>
      </c>
      <c r="I242" s="332" t="s">
        <v>1467</v>
      </c>
      <c r="J242" s="411">
        <v>2248.4</v>
      </c>
    </row>
    <row r="243" spans="2:10" ht="15" x14ac:dyDescent="0.4">
      <c r="B243" s="340"/>
      <c r="C243" s="408" t="s">
        <v>2951</v>
      </c>
      <c r="D243" s="408" t="s">
        <v>1466</v>
      </c>
      <c r="E243" s="408" t="s">
        <v>1432</v>
      </c>
      <c r="I243" s="332" t="s">
        <v>1467</v>
      </c>
      <c r="J243" s="411">
        <v>4967.21</v>
      </c>
    </row>
    <row r="244" spans="2:10" ht="15" x14ac:dyDescent="0.4">
      <c r="B244" s="340"/>
      <c r="C244" s="408" t="s">
        <v>2951</v>
      </c>
      <c r="D244" s="408" t="s">
        <v>1468</v>
      </c>
      <c r="E244" s="408" t="s">
        <v>1432</v>
      </c>
      <c r="I244" s="332" t="s">
        <v>1467</v>
      </c>
      <c r="J244" s="411">
        <v>4967.21</v>
      </c>
    </row>
    <row r="245" spans="2:10" ht="15" x14ac:dyDescent="0.4">
      <c r="B245" s="340"/>
      <c r="C245" s="408" t="s">
        <v>2952</v>
      </c>
      <c r="D245" s="408" t="s">
        <v>1468</v>
      </c>
      <c r="E245" s="408" t="s">
        <v>3467</v>
      </c>
      <c r="I245" s="332" t="s">
        <v>1467</v>
      </c>
      <c r="J245" s="411">
        <v>7750</v>
      </c>
    </row>
    <row r="246" spans="2:10" ht="15" x14ac:dyDescent="0.4">
      <c r="B246" s="340"/>
      <c r="C246" s="408" t="s">
        <v>2952</v>
      </c>
      <c r="D246" s="408" t="s">
        <v>1466</v>
      </c>
      <c r="E246" s="408" t="s">
        <v>1432</v>
      </c>
      <c r="I246" s="332" t="s">
        <v>1467</v>
      </c>
      <c r="J246" s="411">
        <v>670.47</v>
      </c>
    </row>
    <row r="247" spans="2:10" ht="15" x14ac:dyDescent="0.4">
      <c r="B247" s="340"/>
      <c r="C247" s="408" t="s">
        <v>2952</v>
      </c>
      <c r="D247" s="408" t="s">
        <v>1468</v>
      </c>
      <c r="E247" s="408" t="s">
        <v>1432</v>
      </c>
      <c r="I247" s="332" t="s">
        <v>1467</v>
      </c>
      <c r="J247" s="411">
        <v>670.47</v>
      </c>
    </row>
    <row r="248" spans="2:10" ht="15" x14ac:dyDescent="0.4">
      <c r="B248" s="340"/>
      <c r="C248" s="408" t="s">
        <v>2657</v>
      </c>
      <c r="D248" s="408" t="s">
        <v>1466</v>
      </c>
      <c r="E248" s="408" t="s">
        <v>3467</v>
      </c>
      <c r="I248" s="332" t="s">
        <v>1467</v>
      </c>
      <c r="J248" s="411">
        <v>26039994.130000003</v>
      </c>
    </row>
    <row r="249" spans="2:10" ht="15" x14ac:dyDescent="0.4">
      <c r="B249" s="340"/>
      <c r="C249" s="408" t="s">
        <v>2657</v>
      </c>
      <c r="D249" s="408" t="s">
        <v>1466</v>
      </c>
      <c r="E249" s="408" t="s">
        <v>3469</v>
      </c>
      <c r="I249" s="332" t="s">
        <v>1467</v>
      </c>
      <c r="J249" s="411">
        <v>14276404.01</v>
      </c>
    </row>
    <row r="250" spans="2:10" ht="15" x14ac:dyDescent="0.4">
      <c r="B250" s="340"/>
      <c r="C250" s="408" t="s">
        <v>2657</v>
      </c>
      <c r="D250" s="408" t="s">
        <v>1466</v>
      </c>
      <c r="E250" s="408" t="s">
        <v>1475</v>
      </c>
      <c r="I250" s="332" t="s">
        <v>1467</v>
      </c>
      <c r="J250" s="411">
        <v>11898772.98</v>
      </c>
    </row>
    <row r="251" spans="2:10" ht="15" x14ac:dyDescent="0.4">
      <c r="B251" s="340"/>
      <c r="C251" s="408" t="s">
        <v>2657</v>
      </c>
      <c r="D251" s="408" t="s">
        <v>1466</v>
      </c>
      <c r="E251" s="408" t="s">
        <v>3468</v>
      </c>
      <c r="I251" s="332" t="s">
        <v>1467</v>
      </c>
      <c r="J251" s="411">
        <v>3353760.51</v>
      </c>
    </row>
    <row r="252" spans="2:10" ht="15" x14ac:dyDescent="0.4">
      <c r="B252" s="340"/>
      <c r="C252" s="408" t="s">
        <v>2657</v>
      </c>
      <c r="D252" s="408" t="s">
        <v>1470</v>
      </c>
      <c r="E252" s="408" t="s">
        <v>3467</v>
      </c>
      <c r="I252" s="332" t="s">
        <v>1467</v>
      </c>
      <c r="J252" s="411">
        <v>1461600</v>
      </c>
    </row>
    <row r="253" spans="2:10" ht="15" x14ac:dyDescent="0.4">
      <c r="B253" s="340"/>
      <c r="C253" s="408" t="s">
        <v>2657</v>
      </c>
      <c r="D253" s="408" t="s">
        <v>1466</v>
      </c>
      <c r="E253" s="408" t="s">
        <v>1432</v>
      </c>
      <c r="I253" s="332" t="s">
        <v>1467</v>
      </c>
      <c r="J253" s="411">
        <v>699504.4</v>
      </c>
    </row>
    <row r="254" spans="2:10" ht="15" x14ac:dyDescent="0.4">
      <c r="B254" s="340"/>
      <c r="C254" s="408" t="s">
        <v>2657</v>
      </c>
      <c r="D254" s="408" t="s">
        <v>1468</v>
      </c>
      <c r="E254" s="408" t="s">
        <v>1432</v>
      </c>
      <c r="I254" s="332" t="s">
        <v>1467</v>
      </c>
      <c r="J254" s="411">
        <v>699504.33</v>
      </c>
    </row>
    <row r="255" spans="2:10" ht="15" x14ac:dyDescent="0.4">
      <c r="B255" s="340"/>
      <c r="C255" s="408" t="s">
        <v>2657</v>
      </c>
      <c r="D255" s="408" t="s">
        <v>1468</v>
      </c>
      <c r="E255" s="408" t="s">
        <v>3467</v>
      </c>
      <c r="I255" s="332" t="s">
        <v>1467</v>
      </c>
      <c r="J255" s="411">
        <v>275811.05</v>
      </c>
    </row>
    <row r="256" spans="2:10" ht="15" x14ac:dyDescent="0.4">
      <c r="B256" s="340"/>
      <c r="C256" s="408" t="s">
        <v>2657</v>
      </c>
      <c r="D256" s="408" t="s">
        <v>1470</v>
      </c>
      <c r="E256" s="408" t="s">
        <v>3469</v>
      </c>
      <c r="I256" s="332" t="s">
        <v>1467</v>
      </c>
      <c r="J256" s="411">
        <v>53604</v>
      </c>
    </row>
    <row r="257" spans="2:10" ht="15" x14ac:dyDescent="0.4">
      <c r="B257" s="340"/>
      <c r="C257" s="408" t="s">
        <v>2657</v>
      </c>
      <c r="D257" s="408" t="s">
        <v>2842</v>
      </c>
      <c r="E257" s="408" t="s">
        <v>3467</v>
      </c>
      <c r="I257" s="332" t="s">
        <v>1467</v>
      </c>
      <c r="J257" s="411">
        <v>7500</v>
      </c>
    </row>
    <row r="258" spans="2:10" ht="15" x14ac:dyDescent="0.4">
      <c r="B258" s="340"/>
      <c r="C258" s="408" t="s">
        <v>2657</v>
      </c>
      <c r="D258" s="408" t="s">
        <v>1471</v>
      </c>
      <c r="E258" s="408" t="s">
        <v>3467</v>
      </c>
      <c r="I258" s="332" t="s">
        <v>1467</v>
      </c>
      <c r="J258" s="411">
        <v>0</v>
      </c>
    </row>
    <row r="259" spans="2:10" ht="15" x14ac:dyDescent="0.4">
      <c r="B259" s="340"/>
      <c r="C259" s="408" t="s">
        <v>2953</v>
      </c>
      <c r="D259" s="408" t="s">
        <v>1468</v>
      </c>
      <c r="E259" s="408" t="s">
        <v>3467</v>
      </c>
      <c r="I259" s="332" t="s">
        <v>1467</v>
      </c>
      <c r="J259" s="411">
        <v>19050</v>
      </c>
    </row>
    <row r="260" spans="2:10" ht="15" x14ac:dyDescent="0.4">
      <c r="B260" s="340"/>
      <c r="C260" s="408" t="s">
        <v>2953</v>
      </c>
      <c r="D260" s="408" t="s">
        <v>1466</v>
      </c>
      <c r="E260" s="408" t="s">
        <v>1432</v>
      </c>
      <c r="I260" s="332" t="s">
        <v>1467</v>
      </c>
      <c r="J260" s="411">
        <v>11.26</v>
      </c>
    </row>
    <row r="261" spans="2:10" ht="15" x14ac:dyDescent="0.4">
      <c r="B261" s="340"/>
      <c r="C261" s="408" t="s">
        <v>2953</v>
      </c>
      <c r="D261" s="408" t="s">
        <v>1468</v>
      </c>
      <c r="E261" s="408" t="s">
        <v>1432</v>
      </c>
      <c r="I261" s="332" t="s">
        <v>1467</v>
      </c>
      <c r="J261" s="411">
        <v>11.26</v>
      </c>
    </row>
    <row r="262" spans="2:10" ht="15" x14ac:dyDescent="0.4">
      <c r="B262" s="340"/>
      <c r="C262" s="408" t="s">
        <v>3181</v>
      </c>
      <c r="D262" s="408" t="s">
        <v>1466</v>
      </c>
      <c r="E262" s="408" t="s">
        <v>3467</v>
      </c>
      <c r="I262" s="332" t="s">
        <v>1467</v>
      </c>
      <c r="J262" s="411">
        <v>16022.59</v>
      </c>
    </row>
    <row r="263" spans="2:10" ht="15" x14ac:dyDescent="0.4">
      <c r="B263" s="340"/>
      <c r="C263" s="408" t="s">
        <v>3212</v>
      </c>
      <c r="D263" s="408" t="s">
        <v>1468</v>
      </c>
      <c r="E263" s="408" t="s">
        <v>3467</v>
      </c>
      <c r="I263" s="332" t="s">
        <v>1467</v>
      </c>
      <c r="J263" s="411">
        <v>50000</v>
      </c>
    </row>
    <row r="264" spans="2:10" ht="15" x14ac:dyDescent="0.4">
      <c r="B264" s="340"/>
      <c r="C264" s="408" t="s">
        <v>3212</v>
      </c>
      <c r="D264" s="408" t="s">
        <v>1468</v>
      </c>
      <c r="E264" s="408" t="s">
        <v>1432</v>
      </c>
      <c r="I264" s="332" t="s">
        <v>1467</v>
      </c>
      <c r="J264" s="411">
        <v>131.5</v>
      </c>
    </row>
    <row r="265" spans="2:10" ht="15" x14ac:dyDescent="0.4">
      <c r="B265" s="340"/>
      <c r="C265" s="408" t="s">
        <v>3213</v>
      </c>
      <c r="D265" s="408" t="s">
        <v>1468</v>
      </c>
      <c r="E265" s="408" t="s">
        <v>1432</v>
      </c>
      <c r="I265" s="332" t="s">
        <v>1467</v>
      </c>
      <c r="J265" s="411">
        <v>3107.64</v>
      </c>
    </row>
    <row r="266" spans="2:10" ht="15" x14ac:dyDescent="0.4">
      <c r="B266" s="340"/>
      <c r="C266" s="408" t="s">
        <v>2715</v>
      </c>
      <c r="D266" s="408" t="s">
        <v>1466</v>
      </c>
      <c r="E266" s="408" t="s">
        <v>3467</v>
      </c>
      <c r="I266" s="332" t="s">
        <v>1467</v>
      </c>
      <c r="J266" s="411">
        <v>5333714.0999999996</v>
      </c>
    </row>
    <row r="267" spans="2:10" ht="15" x14ac:dyDescent="0.4">
      <c r="B267" s="340"/>
      <c r="C267" s="408" t="s">
        <v>2715</v>
      </c>
      <c r="D267" s="408" t="s">
        <v>1466</v>
      </c>
      <c r="E267" s="408" t="s">
        <v>3469</v>
      </c>
      <c r="I267" s="332" t="s">
        <v>1467</v>
      </c>
      <c r="J267" s="411">
        <v>3446197.06</v>
      </c>
    </row>
    <row r="268" spans="2:10" ht="15" x14ac:dyDescent="0.4">
      <c r="B268" s="340"/>
      <c r="C268" s="408" t="s">
        <v>2715</v>
      </c>
      <c r="D268" s="408" t="s">
        <v>1466</v>
      </c>
      <c r="E268" s="408" t="s">
        <v>1475</v>
      </c>
      <c r="I268" s="332" t="s">
        <v>1467</v>
      </c>
      <c r="J268" s="411">
        <v>1042498.48</v>
      </c>
    </row>
    <row r="269" spans="2:10" ht="15" x14ac:dyDescent="0.4">
      <c r="B269" s="340"/>
      <c r="C269" s="408" t="s">
        <v>2715</v>
      </c>
      <c r="D269" s="408" t="s">
        <v>1466</v>
      </c>
      <c r="E269" s="408" t="s">
        <v>3468</v>
      </c>
      <c r="I269" s="332" t="s">
        <v>1467</v>
      </c>
      <c r="J269" s="411">
        <v>117029.85</v>
      </c>
    </row>
    <row r="270" spans="2:10" ht="15" x14ac:dyDescent="0.4">
      <c r="B270" s="340"/>
      <c r="C270" s="408" t="s">
        <v>2715</v>
      </c>
      <c r="D270" s="408" t="s">
        <v>1468</v>
      </c>
      <c r="E270" s="408" t="s">
        <v>3467</v>
      </c>
      <c r="I270" s="332" t="s">
        <v>1467</v>
      </c>
      <c r="J270" s="411">
        <v>71102.5</v>
      </c>
    </row>
    <row r="271" spans="2:10" ht="15" x14ac:dyDescent="0.4">
      <c r="B271" s="340"/>
      <c r="C271" s="408" t="s">
        <v>2715</v>
      </c>
      <c r="D271" s="408" t="s">
        <v>1466</v>
      </c>
      <c r="E271" s="408" t="s">
        <v>1432</v>
      </c>
      <c r="I271" s="332" t="s">
        <v>1467</v>
      </c>
      <c r="J271" s="411">
        <v>21143.68</v>
      </c>
    </row>
    <row r="272" spans="2:10" ht="15" x14ac:dyDescent="0.4">
      <c r="B272" s="340"/>
      <c r="C272" s="408" t="s">
        <v>2715</v>
      </c>
      <c r="D272" s="408" t="s">
        <v>1468</v>
      </c>
      <c r="E272" s="408" t="s">
        <v>1432</v>
      </c>
      <c r="I272" s="332" t="s">
        <v>1467</v>
      </c>
      <c r="J272" s="411">
        <v>6137.86</v>
      </c>
    </row>
    <row r="273" spans="2:10" ht="15" x14ac:dyDescent="0.4">
      <c r="B273" s="340"/>
      <c r="C273" s="408" t="s">
        <v>2715</v>
      </c>
      <c r="D273" s="408" t="s">
        <v>1471</v>
      </c>
      <c r="E273" s="408" t="s">
        <v>3467</v>
      </c>
      <c r="I273" s="332" t="s">
        <v>1467</v>
      </c>
      <c r="J273" s="411">
        <v>4146.3599999999997</v>
      </c>
    </row>
    <row r="274" spans="2:10" ht="15" x14ac:dyDescent="0.4">
      <c r="B274" s="340"/>
      <c r="C274" s="408" t="s">
        <v>2756</v>
      </c>
      <c r="D274" s="408" t="s">
        <v>1468</v>
      </c>
      <c r="E274" s="408" t="s">
        <v>3467</v>
      </c>
      <c r="I274" s="332" t="s">
        <v>1467</v>
      </c>
      <c r="J274" s="411">
        <v>257670.44</v>
      </c>
    </row>
    <row r="275" spans="2:10" ht="15" x14ac:dyDescent="0.4">
      <c r="B275" s="340"/>
      <c r="C275" s="408" t="s">
        <v>2756</v>
      </c>
      <c r="D275" s="408" t="s">
        <v>1466</v>
      </c>
      <c r="E275" s="408" t="s">
        <v>3469</v>
      </c>
      <c r="I275" s="332" t="s">
        <v>1467</v>
      </c>
      <c r="J275" s="411">
        <v>209380.77</v>
      </c>
    </row>
    <row r="276" spans="2:10" ht="15" x14ac:dyDescent="0.4">
      <c r="B276" s="340"/>
      <c r="C276" s="408" t="s">
        <v>2756</v>
      </c>
      <c r="D276" s="408" t="s">
        <v>1466</v>
      </c>
      <c r="E276" s="408" t="s">
        <v>3467</v>
      </c>
      <c r="I276" s="332" t="s">
        <v>1467</v>
      </c>
      <c r="J276" s="411">
        <v>111159.75</v>
      </c>
    </row>
    <row r="277" spans="2:10" ht="15" x14ac:dyDescent="0.4">
      <c r="B277" s="340"/>
      <c r="C277" s="408" t="s">
        <v>2756</v>
      </c>
      <c r="D277" s="408" t="s">
        <v>1470</v>
      </c>
      <c r="E277" s="408" t="s">
        <v>3469</v>
      </c>
      <c r="I277" s="332" t="s">
        <v>1467</v>
      </c>
      <c r="J277" s="411">
        <v>87831.679999999993</v>
      </c>
    </row>
    <row r="278" spans="2:10" ht="15" x14ac:dyDescent="0.4">
      <c r="B278" s="340"/>
      <c r="C278" s="408" t="s">
        <v>2756</v>
      </c>
      <c r="D278" s="408" t="s">
        <v>1466</v>
      </c>
      <c r="E278" s="408" t="s">
        <v>1432</v>
      </c>
      <c r="I278" s="332" t="s">
        <v>1467</v>
      </c>
      <c r="J278" s="411">
        <v>0</v>
      </c>
    </row>
    <row r="279" spans="2:10" ht="15" x14ac:dyDescent="0.4">
      <c r="B279" s="340"/>
      <c r="C279" s="408" t="s">
        <v>2756</v>
      </c>
      <c r="D279" s="408" t="s">
        <v>1466</v>
      </c>
      <c r="E279" s="408" t="s">
        <v>1475</v>
      </c>
      <c r="I279" s="332" t="s">
        <v>1467</v>
      </c>
      <c r="J279" s="411">
        <v>0</v>
      </c>
    </row>
    <row r="280" spans="2:10" ht="15" x14ac:dyDescent="0.4">
      <c r="B280" s="340"/>
      <c r="C280" s="408" t="s">
        <v>2954</v>
      </c>
      <c r="D280" s="408" t="s">
        <v>1466</v>
      </c>
      <c r="E280" s="408" t="s">
        <v>1432</v>
      </c>
      <c r="I280" s="332" t="s">
        <v>1467</v>
      </c>
      <c r="J280" s="411">
        <v>374.84</v>
      </c>
    </row>
    <row r="281" spans="2:10" ht="15" x14ac:dyDescent="0.4">
      <c r="B281" s="340"/>
      <c r="C281" s="408" t="s">
        <v>2954</v>
      </c>
      <c r="D281" s="408" t="s">
        <v>1468</v>
      </c>
      <c r="E281" s="408" t="s">
        <v>1432</v>
      </c>
      <c r="I281" s="332" t="s">
        <v>1467</v>
      </c>
      <c r="J281" s="411">
        <v>374.84</v>
      </c>
    </row>
    <row r="282" spans="2:10" ht="15" x14ac:dyDescent="0.4">
      <c r="B282" s="340"/>
      <c r="C282" s="408" t="s">
        <v>2955</v>
      </c>
      <c r="D282" s="408" t="s">
        <v>1468</v>
      </c>
      <c r="E282" s="408" t="s">
        <v>3467</v>
      </c>
      <c r="I282" s="332" t="s">
        <v>1467</v>
      </c>
      <c r="J282" s="411">
        <v>6500</v>
      </c>
    </row>
    <row r="283" spans="2:10" ht="15" x14ac:dyDescent="0.4">
      <c r="B283" s="340"/>
      <c r="C283" s="408" t="s">
        <v>2955</v>
      </c>
      <c r="D283" s="408" t="s">
        <v>1466</v>
      </c>
      <c r="E283" s="408" t="s">
        <v>1432</v>
      </c>
      <c r="I283" s="332" t="s">
        <v>1467</v>
      </c>
      <c r="J283" s="411">
        <v>646.08000000000004</v>
      </c>
    </row>
    <row r="284" spans="2:10" ht="15" x14ac:dyDescent="0.4">
      <c r="B284" s="340"/>
      <c r="C284" s="408" t="s">
        <v>2955</v>
      </c>
      <c r="D284" s="408" t="s">
        <v>1468</v>
      </c>
      <c r="E284" s="408" t="s">
        <v>1432</v>
      </c>
      <c r="I284" s="332" t="s">
        <v>1467</v>
      </c>
      <c r="J284" s="411">
        <v>646.08000000000004</v>
      </c>
    </row>
    <row r="285" spans="2:10" ht="15" x14ac:dyDescent="0.4">
      <c r="B285" s="340"/>
      <c r="C285" s="408" t="s">
        <v>3192</v>
      </c>
      <c r="D285" s="408" t="s">
        <v>1466</v>
      </c>
      <c r="E285" s="408" t="s">
        <v>3467</v>
      </c>
      <c r="I285" s="332" t="s">
        <v>1467</v>
      </c>
      <c r="J285" s="411">
        <v>278</v>
      </c>
    </row>
    <row r="286" spans="2:10" ht="15" x14ac:dyDescent="0.4">
      <c r="B286" s="340"/>
      <c r="C286" s="408" t="s">
        <v>2651</v>
      </c>
      <c r="D286" s="408" t="s">
        <v>1466</v>
      </c>
      <c r="E286" s="408" t="s">
        <v>3467</v>
      </c>
      <c r="I286" s="332" t="s">
        <v>1467</v>
      </c>
      <c r="J286" s="411">
        <v>1335834.06</v>
      </c>
    </row>
    <row r="287" spans="2:10" ht="15" x14ac:dyDescent="0.4">
      <c r="B287" s="340"/>
      <c r="C287" s="408" t="s">
        <v>2651</v>
      </c>
      <c r="D287" s="408" t="s">
        <v>1466</v>
      </c>
      <c r="E287" s="408" t="s">
        <v>3468</v>
      </c>
      <c r="I287" s="332" t="s">
        <v>1467</v>
      </c>
      <c r="J287" s="411">
        <v>467392.39</v>
      </c>
    </row>
    <row r="288" spans="2:10" ht="15" x14ac:dyDescent="0.4">
      <c r="B288" s="340"/>
      <c r="C288" s="408" t="s">
        <v>2651</v>
      </c>
      <c r="D288" s="408" t="s">
        <v>1468</v>
      </c>
      <c r="E288" s="408" t="s">
        <v>3467</v>
      </c>
      <c r="I288" s="332" t="s">
        <v>1467</v>
      </c>
      <c r="J288" s="411">
        <v>21150</v>
      </c>
    </row>
    <row r="289" spans="2:10" ht="15" x14ac:dyDescent="0.4">
      <c r="B289" s="340"/>
      <c r="C289" s="408" t="s">
        <v>2651</v>
      </c>
      <c r="D289" s="408" t="s">
        <v>1466</v>
      </c>
      <c r="E289" s="408" t="s">
        <v>1432</v>
      </c>
      <c r="I289" s="332" t="s">
        <v>1467</v>
      </c>
      <c r="J289" s="411">
        <v>9045.26</v>
      </c>
    </row>
    <row r="290" spans="2:10" ht="15" x14ac:dyDescent="0.4">
      <c r="B290" s="340"/>
      <c r="C290" s="408" t="s">
        <v>2651</v>
      </c>
      <c r="D290" s="408" t="s">
        <v>1468</v>
      </c>
      <c r="E290" s="408" t="s">
        <v>1432</v>
      </c>
      <c r="I290" s="332" t="s">
        <v>1467</v>
      </c>
      <c r="J290" s="411">
        <v>7110.98</v>
      </c>
    </row>
    <row r="291" spans="2:10" ht="15" x14ac:dyDescent="0.4">
      <c r="B291" s="340"/>
      <c r="C291" s="408" t="s">
        <v>2651</v>
      </c>
      <c r="D291" s="408" t="s">
        <v>1466</v>
      </c>
      <c r="E291" s="408" t="s">
        <v>1475</v>
      </c>
      <c r="I291" s="332" t="s">
        <v>1467</v>
      </c>
      <c r="J291" s="411">
        <v>1260.9000000000001</v>
      </c>
    </row>
    <row r="292" spans="2:10" ht="15" x14ac:dyDescent="0.4">
      <c r="B292" s="340"/>
      <c r="C292" s="408" t="s">
        <v>2793</v>
      </c>
      <c r="D292" s="408" t="s">
        <v>1470</v>
      </c>
      <c r="E292" s="408" t="s">
        <v>3467</v>
      </c>
      <c r="I292" s="332" t="s">
        <v>1467</v>
      </c>
      <c r="J292" s="411">
        <v>1071450</v>
      </c>
    </row>
    <row r="293" spans="2:10" ht="15" x14ac:dyDescent="0.4">
      <c r="B293" s="340"/>
      <c r="C293" s="408" t="s">
        <v>2793</v>
      </c>
      <c r="D293" s="408" t="s">
        <v>1466</v>
      </c>
      <c r="E293" s="408" t="s">
        <v>1432</v>
      </c>
      <c r="I293" s="332" t="s">
        <v>1467</v>
      </c>
      <c r="J293" s="411">
        <v>13567.89</v>
      </c>
    </row>
    <row r="294" spans="2:10" ht="15" x14ac:dyDescent="0.4">
      <c r="B294" s="340"/>
      <c r="C294" s="408" t="s">
        <v>2793</v>
      </c>
      <c r="D294" s="408" t="s">
        <v>1466</v>
      </c>
      <c r="E294" s="408" t="s">
        <v>3467</v>
      </c>
      <c r="I294" s="332" t="s">
        <v>1467</v>
      </c>
      <c r="J294" s="411">
        <v>3262.28</v>
      </c>
    </row>
    <row r="295" spans="2:10" ht="15" x14ac:dyDescent="0.4">
      <c r="B295" s="340"/>
      <c r="C295" s="408" t="s">
        <v>2793</v>
      </c>
      <c r="D295" s="408" t="s">
        <v>1466</v>
      </c>
      <c r="E295" s="408" t="s">
        <v>3468</v>
      </c>
      <c r="I295" s="332" t="s">
        <v>1467</v>
      </c>
      <c r="J295" s="411">
        <v>282.95999999999998</v>
      </c>
    </row>
    <row r="296" spans="2:10" ht="15" x14ac:dyDescent="0.4">
      <c r="B296" s="340"/>
      <c r="C296" s="408" t="s">
        <v>2795</v>
      </c>
      <c r="D296" s="408" t="s">
        <v>1466</v>
      </c>
      <c r="E296" s="408" t="s">
        <v>3469</v>
      </c>
      <c r="I296" s="332" t="s">
        <v>1467</v>
      </c>
      <c r="J296" s="411">
        <v>8891575.0700000003</v>
      </c>
    </row>
    <row r="297" spans="2:10" ht="15" x14ac:dyDescent="0.4">
      <c r="B297" s="340"/>
      <c r="C297" s="408" t="s">
        <v>2795</v>
      </c>
      <c r="D297" s="408" t="s">
        <v>1466</v>
      </c>
      <c r="E297" s="408" t="s">
        <v>3467</v>
      </c>
      <c r="I297" s="332" t="s">
        <v>1467</v>
      </c>
      <c r="J297" s="411">
        <v>5187486.08</v>
      </c>
    </row>
    <row r="298" spans="2:10" ht="15" x14ac:dyDescent="0.4">
      <c r="B298" s="340"/>
      <c r="C298" s="408" t="s">
        <v>2795</v>
      </c>
      <c r="D298" s="408" t="s">
        <v>1468</v>
      </c>
      <c r="E298" s="408" t="s">
        <v>3467</v>
      </c>
      <c r="I298" s="332" t="s">
        <v>1467</v>
      </c>
      <c r="J298" s="411">
        <v>121183.5</v>
      </c>
    </row>
    <row r="299" spans="2:10" ht="15" x14ac:dyDescent="0.4">
      <c r="B299" s="340"/>
      <c r="C299" s="408" t="s">
        <v>2795</v>
      </c>
      <c r="D299" s="408" t="s">
        <v>1466</v>
      </c>
      <c r="E299" s="408" t="s">
        <v>1432</v>
      </c>
      <c r="I299" s="332" t="s">
        <v>1467</v>
      </c>
      <c r="J299" s="411">
        <v>46338.63</v>
      </c>
    </row>
    <row r="300" spans="2:10" ht="15" x14ac:dyDescent="0.4">
      <c r="B300" s="340"/>
      <c r="C300" s="408" t="s">
        <v>2795</v>
      </c>
      <c r="D300" s="408" t="s">
        <v>1470</v>
      </c>
      <c r="E300" s="408" t="s">
        <v>3467</v>
      </c>
      <c r="I300" s="332" t="s">
        <v>1467</v>
      </c>
      <c r="J300" s="411">
        <v>30960</v>
      </c>
    </row>
    <row r="301" spans="2:10" ht="30" x14ac:dyDescent="0.4">
      <c r="B301" s="340"/>
      <c r="C301" s="408" t="s">
        <v>2687</v>
      </c>
      <c r="D301" s="408" t="s">
        <v>1466</v>
      </c>
      <c r="E301" s="408" t="s">
        <v>1475</v>
      </c>
      <c r="I301" s="332" t="s">
        <v>1467</v>
      </c>
      <c r="J301" s="411">
        <v>16125742.91</v>
      </c>
    </row>
    <row r="302" spans="2:10" ht="30" x14ac:dyDescent="0.4">
      <c r="B302" s="340"/>
      <c r="C302" s="408" t="s">
        <v>2687</v>
      </c>
      <c r="D302" s="408" t="s">
        <v>1466</v>
      </c>
      <c r="E302" s="408" t="s">
        <v>3467</v>
      </c>
      <c r="I302" s="332" t="s">
        <v>1467</v>
      </c>
      <c r="J302" s="411">
        <v>15520567.840000002</v>
      </c>
    </row>
    <row r="303" spans="2:10" ht="30" x14ac:dyDescent="0.4">
      <c r="B303" s="340"/>
      <c r="C303" s="408" t="s">
        <v>2687</v>
      </c>
      <c r="D303" s="408" t="s">
        <v>1466</v>
      </c>
      <c r="E303" s="408" t="s">
        <v>3469</v>
      </c>
      <c r="I303" s="332" t="s">
        <v>1467</v>
      </c>
      <c r="J303" s="411">
        <v>9398417.9899999984</v>
      </c>
    </row>
    <row r="304" spans="2:10" ht="30" x14ac:dyDescent="0.4">
      <c r="B304" s="340"/>
      <c r="C304" s="408" t="s">
        <v>2687</v>
      </c>
      <c r="D304" s="408" t="s">
        <v>1470</v>
      </c>
      <c r="E304" s="408" t="s">
        <v>3467</v>
      </c>
      <c r="I304" s="332" t="s">
        <v>1467</v>
      </c>
      <c r="J304" s="411">
        <v>1650000</v>
      </c>
    </row>
    <row r="305" spans="2:10" ht="30" x14ac:dyDescent="0.4">
      <c r="B305" s="340"/>
      <c r="C305" s="408" t="s">
        <v>2687</v>
      </c>
      <c r="D305" s="408" t="s">
        <v>1466</v>
      </c>
      <c r="E305" s="408" t="s">
        <v>3468</v>
      </c>
      <c r="I305" s="332" t="s">
        <v>1467</v>
      </c>
      <c r="J305" s="411">
        <v>481639.29</v>
      </c>
    </row>
    <row r="306" spans="2:10" ht="30" x14ac:dyDescent="0.4">
      <c r="B306" s="340"/>
      <c r="C306" s="408" t="s">
        <v>2687</v>
      </c>
      <c r="D306" s="408" t="s">
        <v>1468</v>
      </c>
      <c r="E306" s="408" t="s">
        <v>3467</v>
      </c>
      <c r="I306" s="332" t="s">
        <v>1467</v>
      </c>
      <c r="J306" s="411">
        <v>230921</v>
      </c>
    </row>
    <row r="307" spans="2:10" ht="30" x14ac:dyDescent="0.4">
      <c r="B307" s="340"/>
      <c r="C307" s="408" t="s">
        <v>2687</v>
      </c>
      <c r="D307" s="408" t="s">
        <v>1466</v>
      </c>
      <c r="E307" s="408" t="s">
        <v>1432</v>
      </c>
      <c r="I307" s="332" t="s">
        <v>1467</v>
      </c>
      <c r="J307" s="411">
        <v>1938.27</v>
      </c>
    </row>
    <row r="308" spans="2:10" ht="30" x14ac:dyDescent="0.4">
      <c r="B308" s="340"/>
      <c r="C308" s="408" t="s">
        <v>2687</v>
      </c>
      <c r="D308" s="408" t="s">
        <v>1468</v>
      </c>
      <c r="E308" s="408" t="s">
        <v>1432</v>
      </c>
      <c r="I308" s="332" t="s">
        <v>1467</v>
      </c>
      <c r="J308" s="411">
        <v>1938.27</v>
      </c>
    </row>
    <row r="309" spans="2:10" ht="15" x14ac:dyDescent="0.4">
      <c r="B309" s="340"/>
      <c r="C309" s="408" t="s">
        <v>2909</v>
      </c>
      <c r="D309" s="408" t="s">
        <v>1466</v>
      </c>
      <c r="E309" s="408" t="s">
        <v>1432</v>
      </c>
      <c r="I309" s="332" t="s">
        <v>1467</v>
      </c>
      <c r="J309" s="411">
        <v>29502.06</v>
      </c>
    </row>
    <row r="310" spans="2:10" ht="15" x14ac:dyDescent="0.4">
      <c r="B310" s="340"/>
      <c r="C310" s="408" t="s">
        <v>2909</v>
      </c>
      <c r="D310" s="408" t="s">
        <v>1466</v>
      </c>
      <c r="E310" s="408" t="s">
        <v>3468</v>
      </c>
      <c r="I310" s="332" t="s">
        <v>1467</v>
      </c>
      <c r="J310" s="411">
        <v>198.76</v>
      </c>
    </row>
    <row r="311" spans="2:10" ht="15" x14ac:dyDescent="0.4">
      <c r="B311" s="340"/>
      <c r="C311" s="408" t="s">
        <v>2956</v>
      </c>
      <c r="D311" s="408" t="s">
        <v>1466</v>
      </c>
      <c r="E311" s="408" t="s">
        <v>3467</v>
      </c>
      <c r="I311" s="332" t="s">
        <v>1467</v>
      </c>
      <c r="J311" s="411">
        <v>4603</v>
      </c>
    </row>
    <row r="312" spans="2:10" ht="15" x14ac:dyDescent="0.4">
      <c r="B312" s="340"/>
      <c r="C312" s="408" t="s">
        <v>2956</v>
      </c>
      <c r="D312" s="408" t="s">
        <v>1466</v>
      </c>
      <c r="E312" s="408" t="s">
        <v>1432</v>
      </c>
      <c r="I312" s="332" t="s">
        <v>1467</v>
      </c>
      <c r="J312" s="411">
        <v>1221.93</v>
      </c>
    </row>
    <row r="313" spans="2:10" ht="15" x14ac:dyDescent="0.4">
      <c r="B313" s="340"/>
      <c r="C313" s="408" t="s">
        <v>2956</v>
      </c>
      <c r="D313" s="408" t="s">
        <v>1468</v>
      </c>
      <c r="E313" s="408" t="s">
        <v>1432</v>
      </c>
      <c r="I313" s="332" t="s">
        <v>1467</v>
      </c>
      <c r="J313" s="411">
        <v>1221.93</v>
      </c>
    </row>
    <row r="314" spans="2:10" ht="30" x14ac:dyDescent="0.4">
      <c r="B314" s="340"/>
      <c r="C314" s="408" t="s">
        <v>3214</v>
      </c>
      <c r="D314" s="408" t="s">
        <v>1468</v>
      </c>
      <c r="E314" s="408" t="s">
        <v>3467</v>
      </c>
      <c r="I314" s="332" t="s">
        <v>1467</v>
      </c>
      <c r="J314" s="411">
        <v>17500</v>
      </c>
    </row>
    <row r="315" spans="2:10" ht="30" x14ac:dyDescent="0.4">
      <c r="B315" s="340"/>
      <c r="C315" s="408" t="s">
        <v>3214</v>
      </c>
      <c r="D315" s="408" t="s">
        <v>1468</v>
      </c>
      <c r="E315" s="408" t="s">
        <v>1432</v>
      </c>
      <c r="I315" s="332" t="s">
        <v>1467</v>
      </c>
      <c r="J315" s="411">
        <v>3505.25</v>
      </c>
    </row>
    <row r="316" spans="2:10" ht="15" x14ac:dyDescent="0.4">
      <c r="B316" s="340"/>
      <c r="C316" s="408" t="s">
        <v>2754</v>
      </c>
      <c r="D316" s="408" t="s">
        <v>1466</v>
      </c>
      <c r="E316" s="408" t="s">
        <v>3467</v>
      </c>
      <c r="I316" s="332" t="s">
        <v>1467</v>
      </c>
      <c r="J316" s="411">
        <v>385212.44</v>
      </c>
    </row>
    <row r="317" spans="2:10" ht="15" x14ac:dyDescent="0.4">
      <c r="B317" s="340"/>
      <c r="C317" s="408" t="s">
        <v>2754</v>
      </c>
      <c r="D317" s="408" t="s">
        <v>1466</v>
      </c>
      <c r="E317" s="408" t="s">
        <v>3468</v>
      </c>
      <c r="I317" s="332" t="s">
        <v>1467</v>
      </c>
      <c r="J317" s="411">
        <v>384480.55</v>
      </c>
    </row>
    <row r="318" spans="2:10" ht="15" x14ac:dyDescent="0.4">
      <c r="B318" s="340"/>
      <c r="C318" s="408" t="s">
        <v>2754</v>
      </c>
      <c r="D318" s="408" t="s">
        <v>1466</v>
      </c>
      <c r="E318" s="408" t="s">
        <v>1432</v>
      </c>
      <c r="I318" s="332" t="s">
        <v>1467</v>
      </c>
      <c r="J318" s="411">
        <v>126661.90000000001</v>
      </c>
    </row>
    <row r="319" spans="2:10" ht="15" x14ac:dyDescent="0.4">
      <c r="B319" s="340"/>
      <c r="C319" s="408" t="s">
        <v>2754</v>
      </c>
      <c r="D319" s="408" t="s">
        <v>1468</v>
      </c>
      <c r="E319" s="408" t="s">
        <v>1432</v>
      </c>
      <c r="I319" s="332" t="s">
        <v>1467</v>
      </c>
      <c r="J319" s="411">
        <v>68808.59</v>
      </c>
    </row>
    <row r="320" spans="2:10" ht="15" x14ac:dyDescent="0.4">
      <c r="B320" s="340"/>
      <c r="C320" s="408" t="s">
        <v>2754</v>
      </c>
      <c r="D320" s="408" t="s">
        <v>1468</v>
      </c>
      <c r="E320" s="408" t="s">
        <v>3467</v>
      </c>
      <c r="I320" s="332" t="s">
        <v>1467</v>
      </c>
      <c r="J320" s="411">
        <v>42000</v>
      </c>
    </row>
    <row r="321" spans="2:10" ht="15" x14ac:dyDescent="0.4">
      <c r="B321" s="340"/>
      <c r="C321" s="408" t="s">
        <v>2754</v>
      </c>
      <c r="D321" s="408" t="s">
        <v>1466</v>
      </c>
      <c r="E321" s="408" t="s">
        <v>1475</v>
      </c>
      <c r="I321" s="332" t="s">
        <v>1467</v>
      </c>
      <c r="J321" s="411">
        <v>2046.4</v>
      </c>
    </row>
    <row r="322" spans="2:10" ht="15" x14ac:dyDescent="0.4">
      <c r="B322" s="340"/>
      <c r="C322" s="408" t="s">
        <v>2957</v>
      </c>
      <c r="D322" s="408" t="s">
        <v>1468</v>
      </c>
      <c r="E322" s="408" t="s">
        <v>3467</v>
      </c>
      <c r="I322" s="332" t="s">
        <v>1467</v>
      </c>
      <c r="J322" s="411">
        <v>12000</v>
      </c>
    </row>
    <row r="323" spans="2:10" ht="15" x14ac:dyDescent="0.4">
      <c r="B323" s="340"/>
      <c r="C323" s="408" t="s">
        <v>2957</v>
      </c>
      <c r="D323" s="408" t="s">
        <v>1468</v>
      </c>
      <c r="E323" s="408" t="s">
        <v>1432</v>
      </c>
      <c r="I323" s="332" t="s">
        <v>1467</v>
      </c>
      <c r="J323" s="411">
        <v>120</v>
      </c>
    </row>
    <row r="324" spans="2:10" ht="15" x14ac:dyDescent="0.4">
      <c r="B324" s="340"/>
      <c r="C324" s="408" t="s">
        <v>2957</v>
      </c>
      <c r="D324" s="408" t="s">
        <v>1466</v>
      </c>
      <c r="E324" s="408" t="s">
        <v>1432</v>
      </c>
      <c r="I324" s="332" t="s">
        <v>1467</v>
      </c>
      <c r="J324" s="411">
        <v>103.54</v>
      </c>
    </row>
    <row r="325" spans="2:10" ht="15" x14ac:dyDescent="0.4">
      <c r="B325" s="340"/>
      <c r="C325" s="408" t="s">
        <v>2958</v>
      </c>
      <c r="D325" s="408" t="s">
        <v>1466</v>
      </c>
      <c r="E325" s="408" t="s">
        <v>1432</v>
      </c>
      <c r="I325" s="332" t="s">
        <v>1467</v>
      </c>
      <c r="J325" s="411">
        <v>288.16000000000003</v>
      </c>
    </row>
    <row r="326" spans="2:10" ht="15" x14ac:dyDescent="0.4">
      <c r="B326" s="340"/>
      <c r="C326" s="408" t="s">
        <v>2958</v>
      </c>
      <c r="D326" s="408" t="s">
        <v>1468</v>
      </c>
      <c r="E326" s="408" t="s">
        <v>1432</v>
      </c>
      <c r="I326" s="332" t="s">
        <v>1467</v>
      </c>
      <c r="J326" s="411">
        <v>288.16000000000003</v>
      </c>
    </row>
    <row r="327" spans="2:10" ht="15" x14ac:dyDescent="0.4">
      <c r="B327" s="340"/>
      <c r="C327" s="408" t="s">
        <v>2677</v>
      </c>
      <c r="D327" s="408" t="s">
        <v>1470</v>
      </c>
      <c r="E327" s="408" t="s">
        <v>3467</v>
      </c>
      <c r="I327" s="332" t="s">
        <v>1467</v>
      </c>
      <c r="J327" s="411">
        <v>24198180</v>
      </c>
    </row>
    <row r="328" spans="2:10" ht="15" x14ac:dyDescent="0.4">
      <c r="B328" s="340"/>
      <c r="C328" s="408" t="s">
        <v>2677</v>
      </c>
      <c r="D328" s="408" t="s">
        <v>1466</v>
      </c>
      <c r="E328" s="408" t="s">
        <v>3469</v>
      </c>
      <c r="I328" s="332" t="s">
        <v>1467</v>
      </c>
      <c r="J328" s="411">
        <v>23967505.789999999</v>
      </c>
    </row>
    <row r="329" spans="2:10" ht="15" x14ac:dyDescent="0.4">
      <c r="B329" s="340"/>
      <c r="C329" s="408" t="s">
        <v>2677</v>
      </c>
      <c r="D329" s="408" t="s">
        <v>1466</v>
      </c>
      <c r="E329" s="408" t="s">
        <v>3467</v>
      </c>
      <c r="I329" s="332" t="s">
        <v>1467</v>
      </c>
      <c r="J329" s="411">
        <v>18477407.199999996</v>
      </c>
    </row>
    <row r="330" spans="2:10" ht="15" x14ac:dyDescent="0.4">
      <c r="B330" s="340"/>
      <c r="C330" s="408" t="s">
        <v>2677</v>
      </c>
      <c r="D330" s="408" t="s">
        <v>1466</v>
      </c>
      <c r="E330" s="408" t="s">
        <v>1475</v>
      </c>
      <c r="I330" s="332" t="s">
        <v>1467</v>
      </c>
      <c r="J330" s="411">
        <v>4339672.05</v>
      </c>
    </row>
    <row r="331" spans="2:10" ht="15" x14ac:dyDescent="0.4">
      <c r="B331" s="340"/>
      <c r="C331" s="408" t="s">
        <v>2677</v>
      </c>
      <c r="D331" s="408" t="s">
        <v>1466</v>
      </c>
      <c r="E331" s="408" t="s">
        <v>3468</v>
      </c>
      <c r="I331" s="332" t="s">
        <v>1467</v>
      </c>
      <c r="J331" s="411">
        <v>2629143.81</v>
      </c>
    </row>
    <row r="332" spans="2:10" ht="15" x14ac:dyDescent="0.4">
      <c r="B332" s="340"/>
      <c r="C332" s="408" t="s">
        <v>2677</v>
      </c>
      <c r="D332" s="408" t="s">
        <v>1466</v>
      </c>
      <c r="E332" s="408" t="s">
        <v>1432</v>
      </c>
      <c r="I332" s="332" t="s">
        <v>1467</v>
      </c>
      <c r="J332" s="411">
        <v>502370.13</v>
      </c>
    </row>
    <row r="333" spans="2:10" ht="15" x14ac:dyDescent="0.4">
      <c r="B333" s="340"/>
      <c r="C333" s="408" t="s">
        <v>2677</v>
      </c>
      <c r="D333" s="408" t="s">
        <v>1468</v>
      </c>
      <c r="E333" s="408" t="s">
        <v>3467</v>
      </c>
      <c r="I333" s="332" t="s">
        <v>1467</v>
      </c>
      <c r="J333" s="411">
        <v>359606.5</v>
      </c>
    </row>
    <row r="334" spans="2:10" ht="15" x14ac:dyDescent="0.4">
      <c r="B334" s="340"/>
      <c r="C334" s="408" t="s">
        <v>2677</v>
      </c>
      <c r="D334" s="408" t="s">
        <v>1468</v>
      </c>
      <c r="E334" s="408" t="s">
        <v>1432</v>
      </c>
      <c r="I334" s="332" t="s">
        <v>1467</v>
      </c>
      <c r="J334" s="411">
        <v>4845.68</v>
      </c>
    </row>
    <row r="335" spans="2:10" ht="15" x14ac:dyDescent="0.4">
      <c r="B335" s="340"/>
      <c r="C335" s="408" t="s">
        <v>2685</v>
      </c>
      <c r="D335" s="408" t="s">
        <v>1466</v>
      </c>
      <c r="E335" s="408" t="s">
        <v>3467</v>
      </c>
      <c r="I335" s="332" t="s">
        <v>1467</v>
      </c>
      <c r="J335" s="411">
        <v>12225505.189999999</v>
      </c>
    </row>
    <row r="336" spans="2:10" ht="15" x14ac:dyDescent="0.4">
      <c r="B336" s="340"/>
      <c r="C336" s="408" t="s">
        <v>2685</v>
      </c>
      <c r="D336" s="408" t="s">
        <v>1466</v>
      </c>
      <c r="E336" s="408" t="s">
        <v>3469</v>
      </c>
      <c r="I336" s="332" t="s">
        <v>1467</v>
      </c>
      <c r="J336" s="411">
        <v>8396187.2599999998</v>
      </c>
    </row>
    <row r="337" spans="2:10" ht="15" x14ac:dyDescent="0.4">
      <c r="B337" s="340"/>
      <c r="C337" s="408" t="s">
        <v>2685</v>
      </c>
      <c r="D337" s="408" t="s">
        <v>1466</v>
      </c>
      <c r="E337" s="408" t="s">
        <v>1475</v>
      </c>
      <c r="I337" s="332" t="s">
        <v>1467</v>
      </c>
      <c r="J337" s="411">
        <v>6119779.0099999998</v>
      </c>
    </row>
    <row r="338" spans="2:10" ht="15" x14ac:dyDescent="0.4">
      <c r="B338" s="340"/>
      <c r="C338" s="408" t="s">
        <v>2685</v>
      </c>
      <c r="D338" s="408" t="s">
        <v>1470</v>
      </c>
      <c r="E338" s="408" t="s">
        <v>3469</v>
      </c>
      <c r="I338" s="332" t="s">
        <v>1467</v>
      </c>
      <c r="J338" s="411">
        <v>4487453.5</v>
      </c>
    </row>
    <row r="339" spans="2:10" ht="15" x14ac:dyDescent="0.4">
      <c r="B339" s="340"/>
      <c r="C339" s="408" t="s">
        <v>2685</v>
      </c>
      <c r="D339" s="408" t="s">
        <v>1466</v>
      </c>
      <c r="E339" s="408" t="s">
        <v>3468</v>
      </c>
      <c r="I339" s="332" t="s">
        <v>1467</v>
      </c>
      <c r="J339" s="411">
        <v>1284690.3700000001</v>
      </c>
    </row>
    <row r="340" spans="2:10" ht="15" x14ac:dyDescent="0.4">
      <c r="B340" s="340"/>
      <c r="C340" s="408" t="s">
        <v>2685</v>
      </c>
      <c r="D340" s="408" t="s">
        <v>1466</v>
      </c>
      <c r="E340" s="408" t="s">
        <v>1432</v>
      </c>
      <c r="I340" s="332" t="s">
        <v>1467</v>
      </c>
      <c r="J340" s="411">
        <v>257710.33</v>
      </c>
    </row>
    <row r="341" spans="2:10" ht="15" x14ac:dyDescent="0.4">
      <c r="B341" s="340"/>
      <c r="C341" s="408" t="s">
        <v>2685</v>
      </c>
      <c r="D341" s="408" t="s">
        <v>1468</v>
      </c>
      <c r="E341" s="408" t="s">
        <v>3467</v>
      </c>
      <c r="I341" s="332" t="s">
        <v>1467</v>
      </c>
      <c r="J341" s="411">
        <v>181407</v>
      </c>
    </row>
    <row r="342" spans="2:10" ht="15" x14ac:dyDescent="0.4">
      <c r="B342" s="340"/>
      <c r="C342" s="408" t="s">
        <v>2685</v>
      </c>
      <c r="D342" s="408" t="s">
        <v>1468</v>
      </c>
      <c r="E342" s="408" t="s">
        <v>1432</v>
      </c>
      <c r="I342" s="332" t="s">
        <v>1467</v>
      </c>
      <c r="J342" s="411">
        <v>5168.72</v>
      </c>
    </row>
    <row r="343" spans="2:10" ht="15" x14ac:dyDescent="0.4">
      <c r="B343" s="340"/>
      <c r="C343" s="408" t="s">
        <v>2685</v>
      </c>
      <c r="D343" s="408" t="s">
        <v>1471</v>
      </c>
      <c r="E343" s="408" t="s">
        <v>3467</v>
      </c>
      <c r="I343" s="332" t="s">
        <v>1467</v>
      </c>
      <c r="J343" s="411">
        <v>0</v>
      </c>
    </row>
    <row r="344" spans="2:10" ht="15" x14ac:dyDescent="0.4">
      <c r="B344" s="340"/>
      <c r="C344" s="408" t="s">
        <v>2639</v>
      </c>
      <c r="D344" s="408" t="s">
        <v>1468</v>
      </c>
      <c r="E344" s="408" t="s">
        <v>1432</v>
      </c>
      <c r="I344" s="332" t="s">
        <v>1467</v>
      </c>
      <c r="J344" s="411">
        <v>296895.90000000002</v>
      </c>
    </row>
    <row r="345" spans="2:10" ht="15" x14ac:dyDescent="0.4">
      <c r="B345" s="340"/>
      <c r="C345" s="408" t="s">
        <v>2639</v>
      </c>
      <c r="D345" s="408" t="s">
        <v>1466</v>
      </c>
      <c r="E345" s="408" t="s">
        <v>1432</v>
      </c>
      <c r="I345" s="332" t="s">
        <v>1467</v>
      </c>
      <c r="J345" s="411">
        <v>89277.31</v>
      </c>
    </row>
    <row r="346" spans="2:10" ht="15" x14ac:dyDescent="0.4">
      <c r="B346" s="340"/>
      <c r="C346" s="408" t="s">
        <v>2639</v>
      </c>
      <c r="D346" s="408" t="s">
        <v>1466</v>
      </c>
      <c r="E346" s="408" t="s">
        <v>1475</v>
      </c>
      <c r="I346" s="332" t="s">
        <v>1467</v>
      </c>
      <c r="J346" s="411">
        <v>15130.56</v>
      </c>
    </row>
    <row r="347" spans="2:10" ht="15" x14ac:dyDescent="0.4">
      <c r="B347" s="340"/>
      <c r="C347" s="408" t="s">
        <v>2639</v>
      </c>
      <c r="D347" s="408" t="s">
        <v>1468</v>
      </c>
      <c r="E347" s="408" t="s">
        <v>3467</v>
      </c>
      <c r="I347" s="332" t="s">
        <v>1467</v>
      </c>
      <c r="J347" s="411">
        <v>1000</v>
      </c>
    </row>
    <row r="348" spans="2:10" ht="15" x14ac:dyDescent="0.4">
      <c r="B348" s="340"/>
      <c r="C348" s="408" t="s">
        <v>2639</v>
      </c>
      <c r="D348" s="408" t="s">
        <v>1466</v>
      </c>
      <c r="E348" s="408" t="s">
        <v>3467</v>
      </c>
      <c r="I348" s="332" t="s">
        <v>1467</v>
      </c>
      <c r="J348" s="411">
        <v>655</v>
      </c>
    </row>
    <row r="349" spans="2:10" ht="15" x14ac:dyDescent="0.4">
      <c r="B349" s="340"/>
      <c r="C349" s="408" t="s">
        <v>2639</v>
      </c>
      <c r="D349" s="408" t="s">
        <v>1466</v>
      </c>
      <c r="E349" s="408" t="s">
        <v>3468</v>
      </c>
      <c r="I349" s="332" t="s">
        <v>1467</v>
      </c>
      <c r="J349" s="411">
        <v>0</v>
      </c>
    </row>
    <row r="350" spans="2:10" ht="15" x14ac:dyDescent="0.4">
      <c r="B350" s="340"/>
      <c r="C350" s="408" t="s">
        <v>2596</v>
      </c>
      <c r="D350" s="408" t="s">
        <v>1466</v>
      </c>
      <c r="E350" s="408" t="s">
        <v>3469</v>
      </c>
      <c r="I350" s="332" t="s">
        <v>1467</v>
      </c>
      <c r="J350" s="411">
        <v>1861366.03</v>
      </c>
    </row>
    <row r="351" spans="2:10" ht="15" x14ac:dyDescent="0.4">
      <c r="B351" s="340"/>
      <c r="C351" s="408" t="s">
        <v>2579</v>
      </c>
      <c r="D351" s="408" t="s">
        <v>1466</v>
      </c>
      <c r="E351" s="408" t="s">
        <v>3469</v>
      </c>
      <c r="I351" s="332" t="s">
        <v>1467</v>
      </c>
      <c r="J351" s="411">
        <v>15535268.42</v>
      </c>
    </row>
    <row r="352" spans="2:10" ht="15" x14ac:dyDescent="0.4">
      <c r="B352" s="340"/>
      <c r="C352" s="408" t="s">
        <v>2653</v>
      </c>
      <c r="D352" s="408" t="s">
        <v>1466</v>
      </c>
      <c r="E352" s="408" t="s">
        <v>1475</v>
      </c>
      <c r="I352" s="332" t="s">
        <v>1467</v>
      </c>
      <c r="J352" s="411">
        <v>89108627.310000002</v>
      </c>
    </row>
    <row r="353" spans="2:10" ht="15" x14ac:dyDescent="0.4">
      <c r="B353" s="340"/>
      <c r="C353" s="408" t="s">
        <v>2653</v>
      </c>
      <c r="D353" s="408" t="s">
        <v>1466</v>
      </c>
      <c r="E353" s="408" t="s">
        <v>3467</v>
      </c>
      <c r="I353" s="332" t="s">
        <v>1467</v>
      </c>
      <c r="J353" s="411">
        <v>62737312.179999992</v>
      </c>
    </row>
    <row r="354" spans="2:10" ht="15" x14ac:dyDescent="0.4">
      <c r="B354" s="340"/>
      <c r="C354" s="408" t="s">
        <v>2653</v>
      </c>
      <c r="D354" s="408" t="s">
        <v>1466</v>
      </c>
      <c r="E354" s="408" t="s">
        <v>3469</v>
      </c>
      <c r="I354" s="332" t="s">
        <v>1467</v>
      </c>
      <c r="J354" s="411">
        <v>39569609.210000001</v>
      </c>
    </row>
    <row r="355" spans="2:10" ht="15" x14ac:dyDescent="0.4">
      <c r="B355" s="340"/>
      <c r="C355" s="408" t="s">
        <v>2653</v>
      </c>
      <c r="D355" s="408" t="s">
        <v>1470</v>
      </c>
      <c r="E355" s="408" t="s">
        <v>3467</v>
      </c>
      <c r="I355" s="332" t="s">
        <v>1467</v>
      </c>
      <c r="J355" s="411">
        <v>38372028.939999998</v>
      </c>
    </row>
    <row r="356" spans="2:10" ht="15" x14ac:dyDescent="0.4">
      <c r="B356" s="340"/>
      <c r="C356" s="408" t="s">
        <v>2653</v>
      </c>
      <c r="D356" s="408" t="s">
        <v>1470</v>
      </c>
      <c r="E356" s="408" t="s">
        <v>3469</v>
      </c>
      <c r="I356" s="332" t="s">
        <v>1467</v>
      </c>
      <c r="J356" s="411">
        <v>15358367.48</v>
      </c>
    </row>
    <row r="357" spans="2:10" ht="15" x14ac:dyDescent="0.4">
      <c r="B357" s="340"/>
      <c r="C357" s="408" t="s">
        <v>2653</v>
      </c>
      <c r="D357" s="408" t="s">
        <v>1470</v>
      </c>
      <c r="E357" s="408" t="s">
        <v>1432</v>
      </c>
      <c r="I357" s="332" t="s">
        <v>1467</v>
      </c>
      <c r="J357" s="411">
        <v>10800000</v>
      </c>
    </row>
    <row r="358" spans="2:10" ht="15" x14ac:dyDescent="0.4">
      <c r="B358" s="340"/>
      <c r="C358" s="408" t="s">
        <v>2653</v>
      </c>
      <c r="D358" s="408" t="s">
        <v>1466</v>
      </c>
      <c r="E358" s="408" t="s">
        <v>3468</v>
      </c>
      <c r="I358" s="332" t="s">
        <v>1467</v>
      </c>
      <c r="J358" s="411">
        <v>4948004.5199999996</v>
      </c>
    </row>
    <row r="359" spans="2:10" ht="15" x14ac:dyDescent="0.4">
      <c r="B359" s="340"/>
      <c r="C359" s="408" t="s">
        <v>2653</v>
      </c>
      <c r="D359" s="408" t="s">
        <v>1468</v>
      </c>
      <c r="E359" s="408" t="s">
        <v>3467</v>
      </c>
      <c r="I359" s="332" t="s">
        <v>1467</v>
      </c>
      <c r="J359" s="411">
        <v>628703</v>
      </c>
    </row>
    <row r="360" spans="2:10" ht="15" x14ac:dyDescent="0.4">
      <c r="B360" s="340"/>
      <c r="C360" s="408" t="s">
        <v>2653</v>
      </c>
      <c r="D360" s="408" t="s">
        <v>1466</v>
      </c>
      <c r="E360" s="408" t="s">
        <v>1432</v>
      </c>
      <c r="I360" s="332" t="s">
        <v>1467</v>
      </c>
      <c r="J360" s="411">
        <v>27101.119999999999</v>
      </c>
    </row>
    <row r="361" spans="2:10" ht="15" x14ac:dyDescent="0.4">
      <c r="B361" s="340"/>
      <c r="C361" s="408" t="s">
        <v>2653</v>
      </c>
      <c r="D361" s="408" t="s">
        <v>1468</v>
      </c>
      <c r="E361" s="408" t="s">
        <v>1432</v>
      </c>
      <c r="I361" s="332" t="s">
        <v>1467</v>
      </c>
      <c r="J361" s="411">
        <v>1292.19</v>
      </c>
    </row>
    <row r="362" spans="2:10" ht="15" x14ac:dyDescent="0.4">
      <c r="B362" s="340"/>
      <c r="C362" s="408" t="s">
        <v>2653</v>
      </c>
      <c r="D362" s="408" t="s">
        <v>1471</v>
      </c>
      <c r="E362" s="408" t="s">
        <v>3467</v>
      </c>
      <c r="I362" s="332" t="s">
        <v>1467</v>
      </c>
      <c r="J362" s="411">
        <v>0</v>
      </c>
    </row>
    <row r="363" spans="2:10" ht="30" x14ac:dyDescent="0.4">
      <c r="B363" s="340"/>
      <c r="C363" s="408" t="s">
        <v>2959</v>
      </c>
      <c r="D363" s="408" t="s">
        <v>1468</v>
      </c>
      <c r="E363" s="408" t="s">
        <v>1432</v>
      </c>
      <c r="I363" s="332" t="s">
        <v>1467</v>
      </c>
      <c r="J363" s="411">
        <v>6</v>
      </c>
    </row>
    <row r="364" spans="2:10" ht="30" x14ac:dyDescent="0.4">
      <c r="B364" s="340"/>
      <c r="C364" s="408" t="s">
        <v>2959</v>
      </c>
      <c r="D364" s="408" t="s">
        <v>1466</v>
      </c>
      <c r="E364" s="408" t="s">
        <v>1432</v>
      </c>
      <c r="I364" s="332" t="s">
        <v>1467</v>
      </c>
      <c r="J364" s="411">
        <v>5.85</v>
      </c>
    </row>
    <row r="365" spans="2:10" ht="30" x14ac:dyDescent="0.4">
      <c r="B365" s="340"/>
      <c r="C365" s="408" t="s">
        <v>2960</v>
      </c>
      <c r="D365" s="408" t="s">
        <v>1466</v>
      </c>
      <c r="E365" s="408" t="s">
        <v>1432</v>
      </c>
      <c r="I365" s="332" t="s">
        <v>1467</v>
      </c>
      <c r="J365" s="411">
        <v>211.46</v>
      </c>
    </row>
    <row r="366" spans="2:10" ht="30" x14ac:dyDescent="0.4">
      <c r="B366" s="340"/>
      <c r="C366" s="408" t="s">
        <v>2960</v>
      </c>
      <c r="D366" s="408" t="s">
        <v>1468</v>
      </c>
      <c r="E366" s="408" t="s">
        <v>1432</v>
      </c>
      <c r="I366" s="332" t="s">
        <v>1467</v>
      </c>
      <c r="J366" s="411">
        <v>211.46</v>
      </c>
    </row>
    <row r="367" spans="2:10" ht="30" x14ac:dyDescent="0.4">
      <c r="B367" s="340"/>
      <c r="C367" s="408" t="s">
        <v>2797</v>
      </c>
      <c r="D367" s="408" t="s">
        <v>1468</v>
      </c>
      <c r="E367" s="408" t="s">
        <v>3467</v>
      </c>
      <c r="I367" s="332" t="s">
        <v>1467</v>
      </c>
      <c r="J367" s="411">
        <v>269150</v>
      </c>
    </row>
    <row r="368" spans="2:10" ht="30" x14ac:dyDescent="0.4">
      <c r="B368" s="340"/>
      <c r="C368" s="408" t="s">
        <v>2797</v>
      </c>
      <c r="D368" s="408" t="s">
        <v>1466</v>
      </c>
      <c r="E368" s="408" t="s">
        <v>1432</v>
      </c>
      <c r="I368" s="332" t="s">
        <v>1467</v>
      </c>
      <c r="J368" s="411">
        <v>26031.8</v>
      </c>
    </row>
    <row r="369" spans="2:10" ht="30" x14ac:dyDescent="0.4">
      <c r="B369" s="340"/>
      <c r="C369" s="408" t="s">
        <v>2797</v>
      </c>
      <c r="D369" s="408" t="s">
        <v>1468</v>
      </c>
      <c r="E369" s="408" t="s">
        <v>1432</v>
      </c>
      <c r="I369" s="332" t="s">
        <v>1467</v>
      </c>
      <c r="J369" s="411">
        <v>26006.799999999999</v>
      </c>
    </row>
    <row r="370" spans="2:10" ht="30" x14ac:dyDescent="0.4">
      <c r="B370" s="340"/>
      <c r="C370" s="408" t="s">
        <v>2797</v>
      </c>
      <c r="D370" s="408" t="s">
        <v>1466</v>
      </c>
      <c r="E370" s="408" t="s">
        <v>3467</v>
      </c>
      <c r="I370" s="332" t="s">
        <v>1467</v>
      </c>
      <c r="J370" s="411">
        <v>290</v>
      </c>
    </row>
    <row r="371" spans="2:10" ht="30" x14ac:dyDescent="0.4">
      <c r="B371" s="340"/>
      <c r="C371" s="408" t="s">
        <v>2857</v>
      </c>
      <c r="D371" s="408" t="s">
        <v>1466</v>
      </c>
      <c r="E371" s="408" t="s">
        <v>3467</v>
      </c>
      <c r="I371" s="332" t="s">
        <v>1467</v>
      </c>
      <c r="J371" s="411">
        <v>30795.34</v>
      </c>
    </row>
    <row r="372" spans="2:10" ht="30" x14ac:dyDescent="0.4">
      <c r="B372" s="340"/>
      <c r="C372" s="408" t="s">
        <v>2857</v>
      </c>
      <c r="D372" s="408" t="s">
        <v>1466</v>
      </c>
      <c r="E372" s="408" t="s">
        <v>1432</v>
      </c>
      <c r="I372" s="332" t="s">
        <v>1467</v>
      </c>
      <c r="J372" s="411">
        <v>27759.99</v>
      </c>
    </row>
    <row r="373" spans="2:10" ht="30" x14ac:dyDescent="0.4">
      <c r="B373" s="340"/>
      <c r="C373" s="408" t="s">
        <v>2857</v>
      </c>
      <c r="D373" s="408" t="s">
        <v>1468</v>
      </c>
      <c r="E373" s="408" t="s">
        <v>1432</v>
      </c>
      <c r="I373" s="332" t="s">
        <v>1467</v>
      </c>
      <c r="J373" s="411">
        <v>27756.98</v>
      </c>
    </row>
    <row r="374" spans="2:10" ht="30" x14ac:dyDescent="0.4">
      <c r="B374" s="340"/>
      <c r="C374" s="408" t="s">
        <v>2857</v>
      </c>
      <c r="D374" s="408" t="s">
        <v>1466</v>
      </c>
      <c r="E374" s="408" t="s">
        <v>3468</v>
      </c>
      <c r="I374" s="332" t="s">
        <v>1467</v>
      </c>
      <c r="J374" s="411">
        <v>23342.07</v>
      </c>
    </row>
    <row r="375" spans="2:10" ht="30" x14ac:dyDescent="0.4">
      <c r="B375" s="340"/>
      <c r="C375" s="408" t="s">
        <v>2857</v>
      </c>
      <c r="D375" s="408" t="s">
        <v>1466</v>
      </c>
      <c r="E375" s="408" t="s">
        <v>1475</v>
      </c>
      <c r="I375" s="332" t="s">
        <v>1467</v>
      </c>
      <c r="J375" s="411">
        <v>176.52</v>
      </c>
    </row>
    <row r="376" spans="2:10" ht="30" x14ac:dyDescent="0.4">
      <c r="B376" s="340"/>
      <c r="C376" s="408" t="s">
        <v>2849</v>
      </c>
      <c r="D376" s="408" t="s">
        <v>1466</v>
      </c>
      <c r="E376" s="408" t="s">
        <v>3467</v>
      </c>
      <c r="I376" s="332" t="s">
        <v>1467</v>
      </c>
      <c r="J376" s="411">
        <v>40235.25</v>
      </c>
    </row>
    <row r="377" spans="2:10" ht="30" x14ac:dyDescent="0.4">
      <c r="B377" s="340"/>
      <c r="C377" s="408" t="s">
        <v>2849</v>
      </c>
      <c r="D377" s="408" t="s">
        <v>1466</v>
      </c>
      <c r="E377" s="408" t="s">
        <v>1432</v>
      </c>
      <c r="I377" s="332" t="s">
        <v>1467</v>
      </c>
      <c r="J377" s="411">
        <v>5142.88</v>
      </c>
    </row>
    <row r="378" spans="2:10" ht="30" x14ac:dyDescent="0.4">
      <c r="B378" s="340"/>
      <c r="C378" s="408" t="s">
        <v>2849</v>
      </c>
      <c r="D378" s="408" t="s">
        <v>1466</v>
      </c>
      <c r="E378" s="408" t="s">
        <v>3468</v>
      </c>
      <c r="I378" s="332" t="s">
        <v>1467</v>
      </c>
      <c r="J378" s="411">
        <v>614.28</v>
      </c>
    </row>
    <row r="379" spans="2:10" ht="30" x14ac:dyDescent="0.4">
      <c r="B379" s="340"/>
      <c r="C379" s="408" t="s">
        <v>2849</v>
      </c>
      <c r="D379" s="408" t="s">
        <v>1468</v>
      </c>
      <c r="E379" s="408" t="s">
        <v>1432</v>
      </c>
      <c r="I379" s="332" t="s">
        <v>1467</v>
      </c>
      <c r="J379" s="411">
        <v>297.2</v>
      </c>
    </row>
    <row r="380" spans="2:10" ht="15" x14ac:dyDescent="0.4">
      <c r="B380" s="340"/>
      <c r="C380" s="408" t="s">
        <v>2961</v>
      </c>
      <c r="D380" s="408" t="s">
        <v>1466</v>
      </c>
      <c r="E380" s="408" t="s">
        <v>1432</v>
      </c>
      <c r="I380" s="332" t="s">
        <v>1467</v>
      </c>
      <c r="J380" s="411">
        <v>4759.05</v>
      </c>
    </row>
    <row r="381" spans="2:10" ht="15" x14ac:dyDescent="0.4">
      <c r="B381" s="340"/>
      <c r="C381" s="408" t="s">
        <v>2961</v>
      </c>
      <c r="D381" s="408" t="s">
        <v>1468</v>
      </c>
      <c r="E381" s="408" t="s">
        <v>1432</v>
      </c>
      <c r="I381" s="332" t="s">
        <v>1467</v>
      </c>
      <c r="J381" s="411">
        <v>4459.1899999999996</v>
      </c>
    </row>
    <row r="382" spans="2:10" ht="30" x14ac:dyDescent="0.4">
      <c r="B382" s="340"/>
      <c r="C382" s="408" t="s">
        <v>2910</v>
      </c>
      <c r="D382" s="408" t="s">
        <v>1468</v>
      </c>
      <c r="E382" s="408" t="s">
        <v>3467</v>
      </c>
      <c r="I382" s="332" t="s">
        <v>1467</v>
      </c>
      <c r="J382" s="411">
        <v>34150</v>
      </c>
    </row>
    <row r="383" spans="2:10" ht="30" x14ac:dyDescent="0.4">
      <c r="B383" s="340"/>
      <c r="C383" s="408" t="s">
        <v>2910</v>
      </c>
      <c r="D383" s="408" t="s">
        <v>1466</v>
      </c>
      <c r="E383" s="408" t="s">
        <v>3468</v>
      </c>
      <c r="I383" s="332" t="s">
        <v>1467</v>
      </c>
      <c r="J383" s="411">
        <v>24409.22</v>
      </c>
    </row>
    <row r="384" spans="2:10" ht="30" x14ac:dyDescent="0.4">
      <c r="B384" s="340"/>
      <c r="C384" s="408" t="s">
        <v>2910</v>
      </c>
      <c r="D384" s="408" t="s">
        <v>1466</v>
      </c>
      <c r="E384" s="408" t="s">
        <v>1432</v>
      </c>
      <c r="I384" s="332" t="s">
        <v>1467</v>
      </c>
      <c r="J384" s="411">
        <v>241.88</v>
      </c>
    </row>
    <row r="385" spans="2:10" ht="30" x14ac:dyDescent="0.4">
      <c r="B385" s="340"/>
      <c r="C385" s="408" t="s">
        <v>2910</v>
      </c>
      <c r="D385" s="408" t="s">
        <v>1468</v>
      </c>
      <c r="E385" s="408" t="s">
        <v>1432</v>
      </c>
      <c r="I385" s="332" t="s">
        <v>1467</v>
      </c>
      <c r="J385" s="411">
        <v>241.88</v>
      </c>
    </row>
    <row r="386" spans="2:10" ht="30" x14ac:dyDescent="0.4">
      <c r="B386" s="340"/>
      <c r="C386" s="408" t="s">
        <v>2962</v>
      </c>
      <c r="D386" s="408" t="s">
        <v>1466</v>
      </c>
      <c r="E386" s="408" t="s">
        <v>1432</v>
      </c>
      <c r="I386" s="332" t="s">
        <v>1467</v>
      </c>
      <c r="J386" s="411">
        <v>36.21</v>
      </c>
    </row>
    <row r="387" spans="2:10" ht="30" x14ac:dyDescent="0.4">
      <c r="B387" s="340"/>
      <c r="C387" s="408" t="s">
        <v>2963</v>
      </c>
      <c r="D387" s="408" t="s">
        <v>1466</v>
      </c>
      <c r="E387" s="408" t="s">
        <v>1432</v>
      </c>
      <c r="I387" s="332" t="s">
        <v>1467</v>
      </c>
      <c r="J387" s="411">
        <v>45721.05</v>
      </c>
    </row>
    <row r="388" spans="2:10" ht="30" x14ac:dyDescent="0.4">
      <c r="B388" s="340"/>
      <c r="C388" s="408" t="s">
        <v>2963</v>
      </c>
      <c r="D388" s="408" t="s">
        <v>1468</v>
      </c>
      <c r="E388" s="408" t="s">
        <v>1432</v>
      </c>
      <c r="I388" s="332" t="s">
        <v>1467</v>
      </c>
      <c r="J388" s="411">
        <v>19131.09</v>
      </c>
    </row>
    <row r="389" spans="2:10" ht="15" x14ac:dyDescent="0.4">
      <c r="B389" s="340"/>
      <c r="C389" s="408" t="s">
        <v>2964</v>
      </c>
      <c r="D389" s="408" t="s">
        <v>1466</v>
      </c>
      <c r="E389" s="408" t="s">
        <v>1432</v>
      </c>
      <c r="I389" s="332" t="s">
        <v>1467</v>
      </c>
      <c r="J389" s="411">
        <v>214.95</v>
      </c>
    </row>
    <row r="390" spans="2:10" ht="15" x14ac:dyDescent="0.4">
      <c r="B390" s="340"/>
      <c r="C390" s="408" t="s">
        <v>2964</v>
      </c>
      <c r="D390" s="408" t="s">
        <v>1468</v>
      </c>
      <c r="E390" s="408" t="s">
        <v>1432</v>
      </c>
      <c r="I390" s="332" t="s">
        <v>1467</v>
      </c>
      <c r="J390" s="411">
        <v>214.95</v>
      </c>
    </row>
    <row r="391" spans="2:10" ht="30" x14ac:dyDescent="0.4">
      <c r="B391" s="340"/>
      <c r="C391" s="408" t="s">
        <v>2965</v>
      </c>
      <c r="D391" s="408" t="s">
        <v>1466</v>
      </c>
      <c r="E391" s="408" t="s">
        <v>1432</v>
      </c>
      <c r="I391" s="332" t="s">
        <v>1467</v>
      </c>
      <c r="J391" s="411">
        <v>516.86</v>
      </c>
    </row>
    <row r="392" spans="2:10" ht="30" x14ac:dyDescent="0.4">
      <c r="B392" s="340"/>
      <c r="C392" s="408" t="s">
        <v>2965</v>
      </c>
      <c r="D392" s="408" t="s">
        <v>1468</v>
      </c>
      <c r="E392" s="408" t="s">
        <v>1432</v>
      </c>
      <c r="I392" s="332" t="s">
        <v>1467</v>
      </c>
      <c r="J392" s="411">
        <v>516.86</v>
      </c>
    </row>
    <row r="393" spans="2:10" ht="15" x14ac:dyDescent="0.4">
      <c r="B393" s="340"/>
      <c r="C393" s="408" t="s">
        <v>2966</v>
      </c>
      <c r="D393" s="408" t="s">
        <v>1466</v>
      </c>
      <c r="E393" s="408" t="s">
        <v>1432</v>
      </c>
      <c r="I393" s="332" t="s">
        <v>1467</v>
      </c>
      <c r="J393" s="411">
        <v>480.72</v>
      </c>
    </row>
    <row r="394" spans="2:10" ht="15" x14ac:dyDescent="0.4">
      <c r="B394" s="340"/>
      <c r="C394" s="408" t="s">
        <v>2966</v>
      </c>
      <c r="D394" s="408" t="s">
        <v>1468</v>
      </c>
      <c r="E394" s="408" t="s">
        <v>1432</v>
      </c>
      <c r="I394" s="332" t="s">
        <v>1467</v>
      </c>
      <c r="J394" s="411">
        <v>480.72</v>
      </c>
    </row>
    <row r="395" spans="2:10" ht="30" x14ac:dyDescent="0.4">
      <c r="B395" s="340"/>
      <c r="C395" s="408" t="s">
        <v>2967</v>
      </c>
      <c r="D395" s="408" t="s">
        <v>1468</v>
      </c>
      <c r="E395" s="408" t="s">
        <v>1432</v>
      </c>
      <c r="I395" s="332" t="s">
        <v>1467</v>
      </c>
      <c r="J395" s="411">
        <v>17.7</v>
      </c>
    </row>
    <row r="396" spans="2:10" ht="30" x14ac:dyDescent="0.4">
      <c r="B396" s="340"/>
      <c r="C396" s="408" t="s">
        <v>2967</v>
      </c>
      <c r="D396" s="408" t="s">
        <v>1466</v>
      </c>
      <c r="E396" s="408" t="s">
        <v>1432</v>
      </c>
      <c r="I396" s="332" t="s">
        <v>1467</v>
      </c>
      <c r="J396" s="411">
        <v>5.99</v>
      </c>
    </row>
    <row r="397" spans="2:10" ht="30" x14ac:dyDescent="0.4">
      <c r="B397" s="340"/>
      <c r="C397" s="408" t="s">
        <v>2968</v>
      </c>
      <c r="D397" s="408" t="s">
        <v>1466</v>
      </c>
      <c r="E397" s="408" t="s">
        <v>1432</v>
      </c>
      <c r="I397" s="332" t="s">
        <v>1467</v>
      </c>
      <c r="J397" s="411">
        <v>5.84</v>
      </c>
    </row>
    <row r="398" spans="2:10" ht="30" x14ac:dyDescent="0.4">
      <c r="B398" s="340"/>
      <c r="C398" s="408" t="s">
        <v>2968</v>
      </c>
      <c r="D398" s="408" t="s">
        <v>1468</v>
      </c>
      <c r="E398" s="408" t="s">
        <v>1432</v>
      </c>
      <c r="I398" s="332" t="s">
        <v>1467</v>
      </c>
      <c r="J398" s="411">
        <v>5.84</v>
      </c>
    </row>
    <row r="399" spans="2:10" ht="15" x14ac:dyDescent="0.4">
      <c r="B399" s="340"/>
      <c r="C399" s="408" t="s">
        <v>2969</v>
      </c>
      <c r="D399" s="408" t="s">
        <v>1468</v>
      </c>
      <c r="E399" s="408" t="s">
        <v>3467</v>
      </c>
      <c r="I399" s="332" t="s">
        <v>1467</v>
      </c>
      <c r="J399" s="411">
        <v>41000</v>
      </c>
    </row>
    <row r="400" spans="2:10" ht="15" x14ac:dyDescent="0.4">
      <c r="B400" s="340"/>
      <c r="C400" s="408" t="s">
        <v>2969</v>
      </c>
      <c r="D400" s="408" t="s">
        <v>1466</v>
      </c>
      <c r="E400" s="408" t="s">
        <v>3467</v>
      </c>
      <c r="I400" s="332" t="s">
        <v>1467</v>
      </c>
      <c r="J400" s="411">
        <v>316.01</v>
      </c>
    </row>
    <row r="401" spans="2:10" ht="15" x14ac:dyDescent="0.4">
      <c r="B401" s="340"/>
      <c r="C401" s="408" t="s">
        <v>2969</v>
      </c>
      <c r="D401" s="408" t="s">
        <v>1466</v>
      </c>
      <c r="E401" s="408" t="s">
        <v>1432</v>
      </c>
      <c r="I401" s="332" t="s">
        <v>1467</v>
      </c>
      <c r="J401" s="411">
        <v>98.29</v>
      </c>
    </row>
    <row r="402" spans="2:10" ht="15" x14ac:dyDescent="0.4">
      <c r="B402" s="340"/>
      <c r="C402" s="408" t="s">
        <v>2969</v>
      </c>
      <c r="D402" s="408" t="s">
        <v>1468</v>
      </c>
      <c r="E402" s="408" t="s">
        <v>1432</v>
      </c>
      <c r="I402" s="332" t="s">
        <v>1467</v>
      </c>
      <c r="J402" s="411">
        <v>98.29</v>
      </c>
    </row>
    <row r="403" spans="2:10" ht="15" x14ac:dyDescent="0.4">
      <c r="B403" s="340"/>
      <c r="C403" s="408" t="s">
        <v>2970</v>
      </c>
      <c r="D403" s="408" t="s">
        <v>1468</v>
      </c>
      <c r="E403" s="408" t="s">
        <v>1432</v>
      </c>
      <c r="I403" s="332" t="s">
        <v>1467</v>
      </c>
      <c r="J403" s="411">
        <v>90467.08</v>
      </c>
    </row>
    <row r="404" spans="2:10" ht="15" x14ac:dyDescent="0.4">
      <c r="B404" s="340"/>
      <c r="C404" s="408" t="s">
        <v>2970</v>
      </c>
      <c r="D404" s="408" t="s">
        <v>1466</v>
      </c>
      <c r="E404" s="408" t="s">
        <v>1432</v>
      </c>
      <c r="I404" s="332" t="s">
        <v>1467</v>
      </c>
      <c r="J404" s="411">
        <v>957.48</v>
      </c>
    </row>
    <row r="405" spans="2:10" ht="15" x14ac:dyDescent="0.4">
      <c r="B405" s="340"/>
      <c r="C405" s="408" t="s">
        <v>3315</v>
      </c>
      <c r="D405" s="408" t="s">
        <v>1468</v>
      </c>
      <c r="E405" s="408" t="s">
        <v>3467</v>
      </c>
      <c r="I405" s="332" t="s">
        <v>1467</v>
      </c>
      <c r="J405" s="411">
        <v>7739.18</v>
      </c>
    </row>
    <row r="406" spans="2:10" ht="30" x14ac:dyDescent="0.4">
      <c r="B406" s="340"/>
      <c r="C406" s="408" t="s">
        <v>2971</v>
      </c>
      <c r="D406" s="408" t="s">
        <v>1468</v>
      </c>
      <c r="E406" s="408" t="s">
        <v>1432</v>
      </c>
      <c r="I406" s="332" t="s">
        <v>1467</v>
      </c>
      <c r="J406" s="411">
        <v>51467.88</v>
      </c>
    </row>
    <row r="407" spans="2:10" ht="30" x14ac:dyDescent="0.4">
      <c r="B407" s="340"/>
      <c r="C407" s="408" t="s">
        <v>2971</v>
      </c>
      <c r="D407" s="408" t="s">
        <v>1466</v>
      </c>
      <c r="E407" s="408" t="s">
        <v>3467</v>
      </c>
      <c r="I407" s="332" t="s">
        <v>1467</v>
      </c>
      <c r="J407" s="411">
        <v>5333.22</v>
      </c>
    </row>
    <row r="408" spans="2:10" ht="30" x14ac:dyDescent="0.4">
      <c r="B408" s="340"/>
      <c r="C408" s="408" t="s">
        <v>2971</v>
      </c>
      <c r="D408" s="408" t="s">
        <v>1466</v>
      </c>
      <c r="E408" s="408" t="s">
        <v>1432</v>
      </c>
      <c r="I408" s="332" t="s">
        <v>1467</v>
      </c>
      <c r="J408" s="411">
        <v>2227.1</v>
      </c>
    </row>
    <row r="409" spans="2:10" ht="30" x14ac:dyDescent="0.4">
      <c r="B409" s="340"/>
      <c r="C409" s="408" t="s">
        <v>2972</v>
      </c>
      <c r="D409" s="408" t="s">
        <v>1468</v>
      </c>
      <c r="E409" s="408" t="s">
        <v>3467</v>
      </c>
      <c r="I409" s="332" t="s">
        <v>1467</v>
      </c>
      <c r="J409" s="411">
        <v>156150</v>
      </c>
    </row>
    <row r="410" spans="2:10" ht="30" x14ac:dyDescent="0.4">
      <c r="B410" s="340"/>
      <c r="C410" s="408" t="s">
        <v>2972</v>
      </c>
      <c r="D410" s="408" t="s">
        <v>1466</v>
      </c>
      <c r="E410" s="408" t="s">
        <v>1432</v>
      </c>
      <c r="I410" s="332" t="s">
        <v>1467</v>
      </c>
      <c r="J410" s="411">
        <v>14.06</v>
      </c>
    </row>
    <row r="411" spans="2:10" ht="30" x14ac:dyDescent="0.4">
      <c r="B411" s="340"/>
      <c r="C411" s="408" t="s">
        <v>2972</v>
      </c>
      <c r="D411" s="408" t="s">
        <v>1468</v>
      </c>
      <c r="E411" s="408" t="s">
        <v>1432</v>
      </c>
      <c r="I411" s="332" t="s">
        <v>1467</v>
      </c>
      <c r="J411" s="411">
        <v>14.06</v>
      </c>
    </row>
    <row r="412" spans="2:10" ht="15" x14ac:dyDescent="0.4">
      <c r="B412" s="340"/>
      <c r="C412" s="408" t="s">
        <v>2858</v>
      </c>
      <c r="D412" s="408" t="s">
        <v>1470</v>
      </c>
      <c r="E412" s="408" t="s">
        <v>1432</v>
      </c>
      <c r="I412" s="332" t="s">
        <v>1467</v>
      </c>
      <c r="J412" s="411">
        <v>7418660</v>
      </c>
    </row>
    <row r="413" spans="2:10" ht="15" x14ac:dyDescent="0.4">
      <c r="B413" s="340"/>
      <c r="C413" s="408" t="s">
        <v>2858</v>
      </c>
      <c r="D413" s="408" t="s">
        <v>1466</v>
      </c>
      <c r="E413" s="408" t="s">
        <v>1475</v>
      </c>
      <c r="I413" s="332" t="s">
        <v>1467</v>
      </c>
      <c r="J413" s="411">
        <v>126.09</v>
      </c>
    </row>
    <row r="414" spans="2:10" ht="15" x14ac:dyDescent="0.4">
      <c r="B414" s="340"/>
      <c r="C414" s="408" t="s">
        <v>2858</v>
      </c>
      <c r="D414" s="408" t="s">
        <v>1466</v>
      </c>
      <c r="E414" s="408" t="s">
        <v>1432</v>
      </c>
      <c r="I414" s="332" t="s">
        <v>1467</v>
      </c>
      <c r="J414" s="411">
        <v>32.44</v>
      </c>
    </row>
    <row r="415" spans="2:10" ht="15" x14ac:dyDescent="0.4">
      <c r="B415" s="340"/>
      <c r="C415" s="408" t="s">
        <v>2858</v>
      </c>
      <c r="D415" s="408" t="s">
        <v>1468</v>
      </c>
      <c r="E415" s="408" t="s">
        <v>1432</v>
      </c>
      <c r="I415" s="332" t="s">
        <v>1467</v>
      </c>
      <c r="J415" s="411">
        <v>32.44</v>
      </c>
    </row>
    <row r="416" spans="2:10" ht="15" x14ac:dyDescent="0.4">
      <c r="B416" s="340"/>
      <c r="C416" s="408" t="s">
        <v>2858</v>
      </c>
      <c r="D416" s="408" t="s">
        <v>1466</v>
      </c>
      <c r="E416" s="408" t="s">
        <v>3467</v>
      </c>
      <c r="I416" s="332" t="s">
        <v>1467</v>
      </c>
      <c r="J416" s="411">
        <v>0</v>
      </c>
    </row>
    <row r="417" spans="2:10" ht="30" x14ac:dyDescent="0.4">
      <c r="B417" s="340"/>
      <c r="C417" s="408" t="s">
        <v>2973</v>
      </c>
      <c r="D417" s="408" t="s">
        <v>1466</v>
      </c>
      <c r="E417" s="408" t="s">
        <v>3467</v>
      </c>
      <c r="I417" s="332" t="s">
        <v>1467</v>
      </c>
      <c r="J417" s="411">
        <v>2802.21</v>
      </c>
    </row>
    <row r="418" spans="2:10" ht="30" x14ac:dyDescent="0.4">
      <c r="B418" s="340"/>
      <c r="C418" s="408" t="s">
        <v>2973</v>
      </c>
      <c r="D418" s="408" t="s">
        <v>1466</v>
      </c>
      <c r="E418" s="408" t="s">
        <v>1432</v>
      </c>
      <c r="I418" s="332" t="s">
        <v>1467</v>
      </c>
      <c r="J418" s="411">
        <v>530.67999999999995</v>
      </c>
    </row>
    <row r="419" spans="2:10" ht="30" x14ac:dyDescent="0.4">
      <c r="B419" s="340"/>
      <c r="C419" s="408" t="s">
        <v>2973</v>
      </c>
      <c r="D419" s="408" t="s">
        <v>1468</v>
      </c>
      <c r="E419" s="408" t="s">
        <v>1432</v>
      </c>
      <c r="I419" s="332" t="s">
        <v>1467</v>
      </c>
      <c r="J419" s="411">
        <v>530.67999999999995</v>
      </c>
    </row>
    <row r="420" spans="2:10" ht="15" x14ac:dyDescent="0.4">
      <c r="B420" s="340"/>
      <c r="C420" s="408" t="s">
        <v>3320</v>
      </c>
      <c r="D420" s="408" t="s">
        <v>1468</v>
      </c>
      <c r="E420" s="408" t="s">
        <v>3467</v>
      </c>
      <c r="I420" s="332" t="s">
        <v>1467</v>
      </c>
      <c r="J420" s="411">
        <v>21000</v>
      </c>
    </row>
    <row r="421" spans="2:10" ht="15" x14ac:dyDescent="0.4">
      <c r="B421" s="340"/>
      <c r="C421" s="408" t="s">
        <v>3321</v>
      </c>
      <c r="D421" s="408" t="s">
        <v>1468</v>
      </c>
      <c r="E421" s="408" t="s">
        <v>3467</v>
      </c>
      <c r="I421" s="332" t="s">
        <v>1467</v>
      </c>
      <c r="J421" s="411">
        <v>1000</v>
      </c>
    </row>
    <row r="422" spans="2:10" ht="15" x14ac:dyDescent="0.4">
      <c r="B422" s="340"/>
      <c r="C422" s="408" t="s">
        <v>2974</v>
      </c>
      <c r="D422" s="408" t="s">
        <v>1468</v>
      </c>
      <c r="E422" s="408" t="s">
        <v>1432</v>
      </c>
      <c r="I422" s="332" t="s">
        <v>1467</v>
      </c>
      <c r="J422" s="411">
        <v>15.69</v>
      </c>
    </row>
    <row r="423" spans="2:10" ht="15" x14ac:dyDescent="0.4">
      <c r="B423" s="340"/>
      <c r="C423" s="408" t="s">
        <v>2974</v>
      </c>
      <c r="D423" s="408" t="s">
        <v>1466</v>
      </c>
      <c r="E423" s="408" t="s">
        <v>1432</v>
      </c>
      <c r="I423" s="332" t="s">
        <v>1467</v>
      </c>
      <c r="J423" s="411">
        <v>12.46</v>
      </c>
    </row>
    <row r="424" spans="2:10" ht="30" x14ac:dyDescent="0.4">
      <c r="B424" s="340"/>
      <c r="C424" s="408" t="s">
        <v>2859</v>
      </c>
      <c r="D424" s="408" t="s">
        <v>1466</v>
      </c>
      <c r="E424" s="408" t="s">
        <v>1432</v>
      </c>
      <c r="I424" s="332" t="s">
        <v>1467</v>
      </c>
      <c r="J424" s="411">
        <v>3876.54</v>
      </c>
    </row>
    <row r="425" spans="2:10" ht="30" x14ac:dyDescent="0.4">
      <c r="B425" s="340"/>
      <c r="C425" s="408" t="s">
        <v>2859</v>
      </c>
      <c r="D425" s="408" t="s">
        <v>1468</v>
      </c>
      <c r="E425" s="408" t="s">
        <v>1432</v>
      </c>
      <c r="I425" s="332" t="s">
        <v>1467</v>
      </c>
      <c r="J425" s="411">
        <v>3876.54</v>
      </c>
    </row>
    <row r="426" spans="2:10" ht="30" x14ac:dyDescent="0.4">
      <c r="B426" s="340"/>
      <c r="C426" s="408" t="s">
        <v>2859</v>
      </c>
      <c r="D426" s="408" t="s">
        <v>1466</v>
      </c>
      <c r="E426" s="408" t="s">
        <v>1475</v>
      </c>
      <c r="I426" s="332" t="s">
        <v>1467</v>
      </c>
      <c r="J426" s="411">
        <v>554.78</v>
      </c>
    </row>
    <row r="427" spans="2:10" ht="30" x14ac:dyDescent="0.4">
      <c r="B427" s="340"/>
      <c r="C427" s="408" t="s">
        <v>2859</v>
      </c>
      <c r="D427" s="408" t="s">
        <v>1466</v>
      </c>
      <c r="E427" s="408" t="s">
        <v>3468</v>
      </c>
      <c r="I427" s="332" t="s">
        <v>1467</v>
      </c>
      <c r="J427" s="411">
        <v>351.14</v>
      </c>
    </row>
    <row r="428" spans="2:10" ht="15" x14ac:dyDescent="0.4">
      <c r="B428" s="340"/>
      <c r="C428" s="408" t="s">
        <v>2844</v>
      </c>
      <c r="D428" s="408" t="s">
        <v>1466</v>
      </c>
      <c r="E428" s="408" t="s">
        <v>3467</v>
      </c>
      <c r="I428" s="332" t="s">
        <v>1467</v>
      </c>
      <c r="J428" s="411">
        <v>274631.15000000002</v>
      </c>
    </row>
    <row r="429" spans="2:10" ht="30" x14ac:dyDescent="0.4">
      <c r="B429" s="340"/>
      <c r="C429" s="408" t="s">
        <v>3215</v>
      </c>
      <c r="D429" s="408" t="s">
        <v>1468</v>
      </c>
      <c r="E429" s="408" t="s">
        <v>1432</v>
      </c>
      <c r="I429" s="332" t="s">
        <v>1467</v>
      </c>
      <c r="J429" s="411">
        <v>283.60000000000002</v>
      </c>
    </row>
    <row r="430" spans="2:10" ht="15" x14ac:dyDescent="0.4">
      <c r="B430" s="340"/>
      <c r="C430" s="408" t="s">
        <v>3216</v>
      </c>
      <c r="D430" s="408" t="s">
        <v>1468</v>
      </c>
      <c r="E430" s="408" t="s">
        <v>1432</v>
      </c>
      <c r="I430" s="332" t="s">
        <v>1467</v>
      </c>
      <c r="J430" s="411">
        <v>3876.54</v>
      </c>
    </row>
    <row r="431" spans="2:10" ht="15" x14ac:dyDescent="0.4">
      <c r="B431" s="340"/>
      <c r="C431" s="408" t="s">
        <v>3217</v>
      </c>
      <c r="D431" s="408" t="s">
        <v>1468</v>
      </c>
      <c r="E431" s="408" t="s">
        <v>1432</v>
      </c>
      <c r="I431" s="332" t="s">
        <v>1467</v>
      </c>
      <c r="J431" s="411">
        <v>7699.48</v>
      </c>
    </row>
    <row r="432" spans="2:10" ht="15" x14ac:dyDescent="0.4">
      <c r="B432" s="340"/>
      <c r="C432" s="408" t="s">
        <v>3217</v>
      </c>
      <c r="D432" s="408" t="s">
        <v>1466</v>
      </c>
      <c r="E432" s="408" t="s">
        <v>1432</v>
      </c>
      <c r="I432" s="332" t="s">
        <v>1467</v>
      </c>
      <c r="J432" s="411">
        <v>0</v>
      </c>
    </row>
    <row r="433" spans="2:10" ht="30" x14ac:dyDescent="0.4">
      <c r="B433" s="340"/>
      <c r="C433" s="408" t="s">
        <v>2975</v>
      </c>
      <c r="D433" s="408" t="s">
        <v>1468</v>
      </c>
      <c r="E433" s="408" t="s">
        <v>3467</v>
      </c>
      <c r="I433" s="332" t="s">
        <v>1467</v>
      </c>
      <c r="J433" s="411">
        <v>43000</v>
      </c>
    </row>
    <row r="434" spans="2:10" ht="30" x14ac:dyDescent="0.4">
      <c r="B434" s="340"/>
      <c r="C434" s="408" t="s">
        <v>2975</v>
      </c>
      <c r="D434" s="408" t="s">
        <v>1466</v>
      </c>
      <c r="E434" s="408" t="s">
        <v>1432</v>
      </c>
      <c r="I434" s="332" t="s">
        <v>1467</v>
      </c>
      <c r="J434" s="411">
        <v>19.32</v>
      </c>
    </row>
    <row r="435" spans="2:10" ht="30" x14ac:dyDescent="0.4">
      <c r="B435" s="340"/>
      <c r="C435" s="408" t="s">
        <v>2975</v>
      </c>
      <c r="D435" s="408" t="s">
        <v>1468</v>
      </c>
      <c r="E435" s="408" t="s">
        <v>1432</v>
      </c>
      <c r="I435" s="332" t="s">
        <v>1467</v>
      </c>
      <c r="J435" s="411">
        <v>19.32</v>
      </c>
    </row>
    <row r="436" spans="2:10" ht="30" x14ac:dyDescent="0.4">
      <c r="B436" s="340"/>
      <c r="C436" s="408" t="s">
        <v>2860</v>
      </c>
      <c r="D436" s="408" t="s">
        <v>1468</v>
      </c>
      <c r="E436" s="408" t="s">
        <v>3467</v>
      </c>
      <c r="I436" s="332" t="s">
        <v>1467</v>
      </c>
      <c r="J436" s="411">
        <v>15050</v>
      </c>
    </row>
    <row r="437" spans="2:10" ht="30" x14ac:dyDescent="0.4">
      <c r="B437" s="340"/>
      <c r="C437" s="408" t="s">
        <v>2860</v>
      </c>
      <c r="D437" s="408" t="s">
        <v>1466</v>
      </c>
      <c r="E437" s="408" t="s">
        <v>1475</v>
      </c>
      <c r="I437" s="332" t="s">
        <v>1467</v>
      </c>
      <c r="J437" s="411">
        <v>1914.02</v>
      </c>
    </row>
    <row r="438" spans="2:10" ht="30" x14ac:dyDescent="0.4">
      <c r="B438" s="340"/>
      <c r="C438" s="408" t="s">
        <v>2860</v>
      </c>
      <c r="D438" s="408" t="s">
        <v>1466</v>
      </c>
      <c r="E438" s="408" t="s">
        <v>3468</v>
      </c>
      <c r="I438" s="332" t="s">
        <v>1467</v>
      </c>
      <c r="J438" s="411">
        <v>474.21</v>
      </c>
    </row>
    <row r="439" spans="2:10" ht="30" x14ac:dyDescent="0.4">
      <c r="B439" s="340"/>
      <c r="C439" s="408" t="s">
        <v>2860</v>
      </c>
      <c r="D439" s="408" t="s">
        <v>1466</v>
      </c>
      <c r="E439" s="408" t="s">
        <v>1432</v>
      </c>
      <c r="I439" s="332" t="s">
        <v>1467</v>
      </c>
      <c r="J439" s="411">
        <v>87.37</v>
      </c>
    </row>
    <row r="440" spans="2:10" ht="30" x14ac:dyDescent="0.4">
      <c r="B440" s="340"/>
      <c r="C440" s="408" t="s">
        <v>2860</v>
      </c>
      <c r="D440" s="408" t="s">
        <v>1468</v>
      </c>
      <c r="E440" s="408" t="s">
        <v>1432</v>
      </c>
      <c r="I440" s="332" t="s">
        <v>1467</v>
      </c>
      <c r="J440" s="411">
        <v>87.37</v>
      </c>
    </row>
    <row r="441" spans="2:10" ht="30" x14ac:dyDescent="0.4">
      <c r="B441" s="340"/>
      <c r="C441" s="408" t="s">
        <v>2976</v>
      </c>
      <c r="D441" s="408" t="s">
        <v>1466</v>
      </c>
      <c r="E441" s="408" t="s">
        <v>1432</v>
      </c>
      <c r="I441" s="332" t="s">
        <v>1467</v>
      </c>
      <c r="J441" s="411">
        <v>576.41</v>
      </c>
    </row>
    <row r="442" spans="2:10" ht="30" x14ac:dyDescent="0.4">
      <c r="B442" s="340"/>
      <c r="C442" s="408" t="s">
        <v>2976</v>
      </c>
      <c r="D442" s="408" t="s">
        <v>1468</v>
      </c>
      <c r="E442" s="408" t="s">
        <v>1432</v>
      </c>
      <c r="I442" s="332" t="s">
        <v>1467</v>
      </c>
      <c r="J442" s="411">
        <v>576.41</v>
      </c>
    </row>
    <row r="443" spans="2:10" ht="30" x14ac:dyDescent="0.4">
      <c r="B443" s="340"/>
      <c r="C443" s="408" t="s">
        <v>2977</v>
      </c>
      <c r="D443" s="408" t="s">
        <v>1466</v>
      </c>
      <c r="E443" s="408" t="s">
        <v>1432</v>
      </c>
      <c r="I443" s="332" t="s">
        <v>1467</v>
      </c>
      <c r="J443" s="411">
        <v>340.51</v>
      </c>
    </row>
    <row r="444" spans="2:10" ht="30" x14ac:dyDescent="0.4">
      <c r="B444" s="340"/>
      <c r="C444" s="408" t="s">
        <v>2977</v>
      </c>
      <c r="D444" s="408" t="s">
        <v>1468</v>
      </c>
      <c r="E444" s="408" t="s">
        <v>1432</v>
      </c>
      <c r="I444" s="332" t="s">
        <v>1467</v>
      </c>
      <c r="J444" s="411">
        <v>340.51</v>
      </c>
    </row>
    <row r="445" spans="2:10" ht="30" x14ac:dyDescent="0.4">
      <c r="B445" s="340"/>
      <c r="C445" s="408" t="s">
        <v>2978</v>
      </c>
      <c r="D445" s="408" t="s">
        <v>1468</v>
      </c>
      <c r="E445" s="408" t="s">
        <v>1432</v>
      </c>
      <c r="I445" s="332" t="s">
        <v>1467</v>
      </c>
      <c r="J445" s="411">
        <v>4755.2</v>
      </c>
    </row>
    <row r="446" spans="2:10" ht="30" x14ac:dyDescent="0.4">
      <c r="B446" s="340"/>
      <c r="C446" s="408" t="s">
        <v>2978</v>
      </c>
      <c r="D446" s="408" t="s">
        <v>1466</v>
      </c>
      <c r="E446" s="408" t="s">
        <v>1432</v>
      </c>
      <c r="I446" s="332" t="s">
        <v>1467</v>
      </c>
      <c r="J446" s="411">
        <v>4743.2</v>
      </c>
    </row>
    <row r="447" spans="2:10" ht="30" x14ac:dyDescent="0.4">
      <c r="B447" s="340"/>
      <c r="C447" s="408" t="s">
        <v>3193</v>
      </c>
      <c r="D447" s="408" t="s">
        <v>1466</v>
      </c>
      <c r="E447" s="408" t="s">
        <v>3467</v>
      </c>
      <c r="I447" s="332" t="s">
        <v>1467</v>
      </c>
      <c r="J447" s="411">
        <v>1178</v>
      </c>
    </row>
    <row r="448" spans="2:10" ht="15" x14ac:dyDescent="0.4">
      <c r="B448" s="340"/>
      <c r="C448" s="408" t="s">
        <v>2741</v>
      </c>
      <c r="D448" s="408" t="s">
        <v>1466</v>
      </c>
      <c r="E448" s="408" t="s">
        <v>3467</v>
      </c>
      <c r="I448" s="332" t="s">
        <v>1467</v>
      </c>
      <c r="J448" s="411">
        <v>169674.09</v>
      </c>
    </row>
    <row r="449" spans="2:10" ht="15" x14ac:dyDescent="0.4">
      <c r="B449" s="340"/>
      <c r="C449" s="408" t="s">
        <v>2741</v>
      </c>
      <c r="D449" s="408" t="s">
        <v>1468</v>
      </c>
      <c r="E449" s="408" t="s">
        <v>3467</v>
      </c>
      <c r="I449" s="332" t="s">
        <v>1467</v>
      </c>
      <c r="J449" s="411">
        <v>79012.91</v>
      </c>
    </row>
    <row r="450" spans="2:10" ht="15" x14ac:dyDescent="0.4">
      <c r="B450" s="340"/>
      <c r="C450" s="408" t="s">
        <v>2741</v>
      </c>
      <c r="D450" s="408" t="s">
        <v>1470</v>
      </c>
      <c r="E450" s="408" t="s">
        <v>3469</v>
      </c>
      <c r="I450" s="332" t="s">
        <v>1467</v>
      </c>
      <c r="J450" s="411">
        <v>20337</v>
      </c>
    </row>
    <row r="451" spans="2:10" ht="15" x14ac:dyDescent="0.4">
      <c r="B451" s="340"/>
      <c r="C451" s="408" t="s">
        <v>2741</v>
      </c>
      <c r="D451" s="408" t="s">
        <v>1466</v>
      </c>
      <c r="E451" s="408" t="s">
        <v>3469</v>
      </c>
      <c r="I451" s="332" t="s">
        <v>1467</v>
      </c>
      <c r="J451" s="411">
        <v>13039.22</v>
      </c>
    </row>
    <row r="452" spans="2:10" ht="15" x14ac:dyDescent="0.4">
      <c r="B452" s="340"/>
      <c r="C452" s="408" t="s">
        <v>2979</v>
      </c>
      <c r="D452" s="408" t="s">
        <v>1466</v>
      </c>
      <c r="E452" s="408" t="s">
        <v>1432</v>
      </c>
      <c r="I452" s="332" t="s">
        <v>1467</v>
      </c>
      <c r="J452" s="411">
        <v>3269.2</v>
      </c>
    </row>
    <row r="453" spans="2:10" ht="15" x14ac:dyDescent="0.4">
      <c r="B453" s="340"/>
      <c r="C453" s="408" t="s">
        <v>2980</v>
      </c>
      <c r="D453" s="408" t="s">
        <v>1468</v>
      </c>
      <c r="E453" s="408" t="s">
        <v>3467</v>
      </c>
      <c r="I453" s="332" t="s">
        <v>1467</v>
      </c>
      <c r="J453" s="411">
        <v>5500</v>
      </c>
    </row>
    <row r="454" spans="2:10" ht="15" x14ac:dyDescent="0.4">
      <c r="B454" s="340"/>
      <c r="C454" s="408" t="s">
        <v>2980</v>
      </c>
      <c r="D454" s="408" t="s">
        <v>1466</v>
      </c>
      <c r="E454" s="408" t="s">
        <v>1432</v>
      </c>
      <c r="I454" s="332" t="s">
        <v>1467</v>
      </c>
      <c r="J454" s="411">
        <v>796.52</v>
      </c>
    </row>
    <row r="455" spans="2:10" ht="15" x14ac:dyDescent="0.4">
      <c r="B455" s="340"/>
      <c r="C455" s="408" t="s">
        <v>2980</v>
      </c>
      <c r="D455" s="408" t="s">
        <v>1468</v>
      </c>
      <c r="E455" s="408" t="s">
        <v>1432</v>
      </c>
      <c r="I455" s="332" t="s">
        <v>1467</v>
      </c>
      <c r="J455" s="411">
        <v>796.52</v>
      </c>
    </row>
    <row r="456" spans="2:10" ht="15" x14ac:dyDescent="0.4">
      <c r="B456" s="340"/>
      <c r="C456" s="408" t="s">
        <v>2981</v>
      </c>
      <c r="D456" s="408" t="s">
        <v>1468</v>
      </c>
      <c r="E456" s="408" t="s">
        <v>3467</v>
      </c>
      <c r="I456" s="332" t="s">
        <v>1467</v>
      </c>
      <c r="J456" s="411">
        <v>46235.22</v>
      </c>
    </row>
    <row r="457" spans="2:10" ht="15" x14ac:dyDescent="0.4">
      <c r="B457" s="340"/>
      <c r="C457" s="408" t="s">
        <v>2981</v>
      </c>
      <c r="D457" s="408" t="s">
        <v>1466</v>
      </c>
      <c r="E457" s="408" t="s">
        <v>1432</v>
      </c>
      <c r="I457" s="332" t="s">
        <v>1467</v>
      </c>
      <c r="J457" s="411">
        <v>46.01</v>
      </c>
    </row>
    <row r="458" spans="2:10" ht="15" x14ac:dyDescent="0.4">
      <c r="B458" s="340"/>
      <c r="C458" s="408" t="s">
        <v>2981</v>
      </c>
      <c r="D458" s="408" t="s">
        <v>1468</v>
      </c>
      <c r="E458" s="408" t="s">
        <v>1432</v>
      </c>
      <c r="I458" s="332" t="s">
        <v>1467</v>
      </c>
      <c r="J458" s="411">
        <v>46.01</v>
      </c>
    </row>
    <row r="459" spans="2:10" ht="15" x14ac:dyDescent="0.4">
      <c r="B459" s="340"/>
      <c r="C459" s="408" t="s">
        <v>3173</v>
      </c>
      <c r="D459" s="408" t="s">
        <v>1466</v>
      </c>
      <c r="E459" s="408" t="s">
        <v>3469</v>
      </c>
      <c r="I459" s="332" t="s">
        <v>1467</v>
      </c>
      <c r="J459" s="411">
        <v>29360.71</v>
      </c>
    </row>
    <row r="460" spans="2:10" ht="15" x14ac:dyDescent="0.4">
      <c r="B460" s="340"/>
      <c r="C460" s="408" t="s">
        <v>2765</v>
      </c>
      <c r="D460" s="408" t="s">
        <v>1466</v>
      </c>
      <c r="E460" s="408" t="s">
        <v>3467</v>
      </c>
      <c r="I460" s="332" t="s">
        <v>1467</v>
      </c>
      <c r="J460" s="411">
        <v>263606.2</v>
      </c>
    </row>
    <row r="461" spans="2:10" ht="15" x14ac:dyDescent="0.4">
      <c r="B461" s="340"/>
      <c r="C461" s="408" t="s">
        <v>2765</v>
      </c>
      <c r="D461" s="408" t="s">
        <v>1468</v>
      </c>
      <c r="E461" s="408" t="s">
        <v>3467</v>
      </c>
      <c r="I461" s="332" t="s">
        <v>1467</v>
      </c>
      <c r="J461" s="411">
        <v>108392.45</v>
      </c>
    </row>
    <row r="462" spans="2:10" ht="15" x14ac:dyDescent="0.4">
      <c r="B462" s="340"/>
      <c r="C462" s="408" t="s">
        <v>2765</v>
      </c>
      <c r="D462" s="408" t="s">
        <v>1466</v>
      </c>
      <c r="E462" s="408" t="s">
        <v>3469</v>
      </c>
      <c r="I462" s="332" t="s">
        <v>1467</v>
      </c>
      <c r="J462" s="411">
        <v>39192.230000000003</v>
      </c>
    </row>
    <row r="463" spans="2:10" ht="15" x14ac:dyDescent="0.4">
      <c r="B463" s="340"/>
      <c r="C463" s="408" t="s">
        <v>2765</v>
      </c>
      <c r="D463" s="408" t="s">
        <v>1466</v>
      </c>
      <c r="E463" s="408" t="s">
        <v>1432</v>
      </c>
      <c r="I463" s="332" t="s">
        <v>1467</v>
      </c>
      <c r="J463" s="411">
        <v>35883.17</v>
      </c>
    </row>
    <row r="464" spans="2:10" ht="15" x14ac:dyDescent="0.4">
      <c r="B464" s="340"/>
      <c r="C464" s="408" t="s">
        <v>2765</v>
      </c>
      <c r="D464" s="408" t="s">
        <v>1468</v>
      </c>
      <c r="E464" s="408" t="s">
        <v>1432</v>
      </c>
      <c r="I464" s="332" t="s">
        <v>1467</v>
      </c>
      <c r="J464" s="411">
        <v>35608.65</v>
      </c>
    </row>
    <row r="465" spans="2:10" ht="15" x14ac:dyDescent="0.4">
      <c r="B465" s="340"/>
      <c r="C465" s="408" t="s">
        <v>2765</v>
      </c>
      <c r="D465" s="408" t="s">
        <v>1466</v>
      </c>
      <c r="E465" s="408" t="s">
        <v>3468</v>
      </c>
      <c r="I465" s="332" t="s">
        <v>1467</v>
      </c>
      <c r="J465" s="411">
        <v>17830.189999999999</v>
      </c>
    </row>
    <row r="466" spans="2:10" ht="15" x14ac:dyDescent="0.4">
      <c r="B466" s="340"/>
      <c r="C466" s="408" t="s">
        <v>2765</v>
      </c>
      <c r="D466" s="408" t="s">
        <v>1466</v>
      </c>
      <c r="E466" s="408" t="s">
        <v>1475</v>
      </c>
      <c r="I466" s="332" t="s">
        <v>1467</v>
      </c>
      <c r="J466" s="411">
        <v>14408.18</v>
      </c>
    </row>
    <row r="467" spans="2:10" ht="15" x14ac:dyDescent="0.4">
      <c r="B467" s="340"/>
      <c r="C467" s="408" t="s">
        <v>2765</v>
      </c>
      <c r="D467" s="408" t="s">
        <v>1471</v>
      </c>
      <c r="E467" s="408" t="s">
        <v>3467</v>
      </c>
      <c r="I467" s="332" t="s">
        <v>1467</v>
      </c>
      <c r="J467" s="411">
        <v>1804.59</v>
      </c>
    </row>
    <row r="468" spans="2:10" ht="15" x14ac:dyDescent="0.4">
      <c r="B468" s="340"/>
      <c r="C468" s="408" t="s">
        <v>2861</v>
      </c>
      <c r="D468" s="408" t="s">
        <v>1466</v>
      </c>
      <c r="E468" s="408" t="s">
        <v>3467</v>
      </c>
      <c r="I468" s="332" t="s">
        <v>1467</v>
      </c>
      <c r="J468" s="411">
        <v>50693.51</v>
      </c>
    </row>
    <row r="469" spans="2:10" ht="15" x14ac:dyDescent="0.4">
      <c r="B469" s="340"/>
      <c r="C469" s="408" t="s">
        <v>2861</v>
      </c>
      <c r="D469" s="408" t="s">
        <v>1466</v>
      </c>
      <c r="E469" s="408" t="s">
        <v>1432</v>
      </c>
      <c r="I469" s="332" t="s">
        <v>1467</v>
      </c>
      <c r="J469" s="411">
        <v>31358.21</v>
      </c>
    </row>
    <row r="470" spans="2:10" ht="15" x14ac:dyDescent="0.4">
      <c r="B470" s="340"/>
      <c r="C470" s="408" t="s">
        <v>2861</v>
      </c>
      <c r="D470" s="408" t="s">
        <v>1468</v>
      </c>
      <c r="E470" s="408" t="s">
        <v>1432</v>
      </c>
      <c r="I470" s="332" t="s">
        <v>1467</v>
      </c>
      <c r="J470" s="411">
        <v>31358.01</v>
      </c>
    </row>
    <row r="471" spans="2:10" ht="15" x14ac:dyDescent="0.4">
      <c r="B471" s="340"/>
      <c r="C471" s="408" t="s">
        <v>2861</v>
      </c>
      <c r="D471" s="408" t="s">
        <v>1466</v>
      </c>
      <c r="E471" s="408" t="s">
        <v>1475</v>
      </c>
      <c r="I471" s="332" t="s">
        <v>1467</v>
      </c>
      <c r="J471" s="411">
        <v>151.30000000000001</v>
      </c>
    </row>
    <row r="472" spans="2:10" ht="15" x14ac:dyDescent="0.4">
      <c r="B472" s="340"/>
      <c r="C472" s="408" t="s">
        <v>2884</v>
      </c>
      <c r="D472" s="408" t="s">
        <v>1466</v>
      </c>
      <c r="E472" s="408" t="s">
        <v>3467</v>
      </c>
      <c r="I472" s="332" t="s">
        <v>1467</v>
      </c>
      <c r="J472" s="411">
        <v>1712</v>
      </c>
    </row>
    <row r="473" spans="2:10" ht="15" x14ac:dyDescent="0.4">
      <c r="B473" s="340"/>
      <c r="C473" s="408" t="s">
        <v>2884</v>
      </c>
      <c r="D473" s="408" t="s">
        <v>1466</v>
      </c>
      <c r="E473" s="408" t="s">
        <v>1432</v>
      </c>
      <c r="I473" s="332" t="s">
        <v>1467</v>
      </c>
      <c r="J473" s="411">
        <v>1061.5899999999999</v>
      </c>
    </row>
    <row r="474" spans="2:10" ht="15" x14ac:dyDescent="0.4">
      <c r="B474" s="340"/>
      <c r="C474" s="408" t="s">
        <v>2884</v>
      </c>
      <c r="D474" s="408" t="s">
        <v>1466</v>
      </c>
      <c r="E474" s="408" t="s">
        <v>1475</v>
      </c>
      <c r="I474" s="332" t="s">
        <v>1467</v>
      </c>
      <c r="J474" s="411">
        <v>75.650000000000006</v>
      </c>
    </row>
    <row r="475" spans="2:10" ht="15" x14ac:dyDescent="0.4">
      <c r="B475" s="340"/>
      <c r="C475" s="408" t="s">
        <v>2982</v>
      </c>
      <c r="D475" s="408" t="s">
        <v>1468</v>
      </c>
      <c r="E475" s="408" t="s">
        <v>3467</v>
      </c>
      <c r="I475" s="332" t="s">
        <v>1467</v>
      </c>
      <c r="J475" s="411">
        <v>5500</v>
      </c>
    </row>
    <row r="476" spans="2:10" ht="15" x14ac:dyDescent="0.4">
      <c r="B476" s="340"/>
      <c r="C476" s="408" t="s">
        <v>2982</v>
      </c>
      <c r="D476" s="408" t="s">
        <v>1468</v>
      </c>
      <c r="E476" s="408" t="s">
        <v>1432</v>
      </c>
      <c r="I476" s="332" t="s">
        <v>1467</v>
      </c>
      <c r="J476" s="411">
        <v>18.600000000000001</v>
      </c>
    </row>
    <row r="477" spans="2:10" ht="15" x14ac:dyDescent="0.4">
      <c r="B477" s="340"/>
      <c r="C477" s="408" t="s">
        <v>2982</v>
      </c>
      <c r="D477" s="408" t="s">
        <v>1466</v>
      </c>
      <c r="E477" s="408" t="s">
        <v>1432</v>
      </c>
      <c r="I477" s="332" t="s">
        <v>1467</v>
      </c>
      <c r="J477" s="411">
        <v>0.01</v>
      </c>
    </row>
    <row r="478" spans="2:10" ht="15" x14ac:dyDescent="0.4">
      <c r="B478" s="340"/>
      <c r="C478" s="408" t="s">
        <v>3174</v>
      </c>
      <c r="D478" s="408" t="s">
        <v>1466</v>
      </c>
      <c r="E478" s="408" t="s">
        <v>3469</v>
      </c>
      <c r="I478" s="332" t="s">
        <v>1467</v>
      </c>
      <c r="J478" s="411">
        <v>1125.97</v>
      </c>
    </row>
    <row r="479" spans="2:10" ht="30" x14ac:dyDescent="0.4">
      <c r="B479" s="340"/>
      <c r="C479" s="408" t="s">
        <v>3218</v>
      </c>
      <c r="D479" s="408" t="s">
        <v>1468</v>
      </c>
      <c r="E479" s="408" t="s">
        <v>3467</v>
      </c>
      <c r="I479" s="332" t="s">
        <v>1467</v>
      </c>
      <c r="J479" s="411">
        <v>3500</v>
      </c>
    </row>
    <row r="480" spans="2:10" ht="30" x14ac:dyDescent="0.4">
      <c r="B480" s="340"/>
      <c r="C480" s="408" t="s">
        <v>3218</v>
      </c>
      <c r="D480" s="408" t="s">
        <v>1468</v>
      </c>
      <c r="E480" s="408" t="s">
        <v>1432</v>
      </c>
      <c r="I480" s="332" t="s">
        <v>1467</v>
      </c>
      <c r="J480" s="411">
        <v>224.9</v>
      </c>
    </row>
    <row r="481" spans="2:10" ht="15" x14ac:dyDescent="0.4">
      <c r="B481" s="340"/>
      <c r="C481" s="408" t="s">
        <v>2983</v>
      </c>
      <c r="D481" s="408" t="s">
        <v>1466</v>
      </c>
      <c r="E481" s="408" t="s">
        <v>1432</v>
      </c>
      <c r="I481" s="332" t="s">
        <v>1467</v>
      </c>
      <c r="J481" s="411">
        <v>9635.49</v>
      </c>
    </row>
    <row r="482" spans="2:10" ht="15" x14ac:dyDescent="0.4">
      <c r="B482" s="340"/>
      <c r="C482" s="408" t="s">
        <v>2983</v>
      </c>
      <c r="D482" s="408" t="s">
        <v>1468</v>
      </c>
      <c r="E482" s="408" t="s">
        <v>1432</v>
      </c>
      <c r="I482" s="332" t="s">
        <v>1467</v>
      </c>
      <c r="J482" s="411">
        <v>9635.49</v>
      </c>
    </row>
    <row r="483" spans="2:10" ht="15" x14ac:dyDescent="0.4">
      <c r="B483" s="340"/>
      <c r="C483" s="408" t="s">
        <v>3332</v>
      </c>
      <c r="D483" s="408" t="s">
        <v>1470</v>
      </c>
      <c r="E483" s="408" t="s">
        <v>3467</v>
      </c>
      <c r="I483" s="332" t="s">
        <v>1467</v>
      </c>
      <c r="J483" s="411">
        <v>48000</v>
      </c>
    </row>
    <row r="484" spans="2:10" ht="15" x14ac:dyDescent="0.4">
      <c r="B484" s="340"/>
      <c r="C484" s="408" t="s">
        <v>2984</v>
      </c>
      <c r="D484" s="408" t="s">
        <v>1466</v>
      </c>
      <c r="E484" s="408" t="s">
        <v>1432</v>
      </c>
      <c r="I484" s="332" t="s">
        <v>1467</v>
      </c>
      <c r="J484" s="411">
        <v>14.3</v>
      </c>
    </row>
    <row r="485" spans="2:10" ht="15" x14ac:dyDescent="0.4">
      <c r="B485" s="340"/>
      <c r="C485" s="408" t="s">
        <v>2984</v>
      </c>
      <c r="D485" s="408" t="s">
        <v>1468</v>
      </c>
      <c r="E485" s="408" t="s">
        <v>1432</v>
      </c>
      <c r="I485" s="332" t="s">
        <v>1467</v>
      </c>
      <c r="J485" s="411">
        <v>14.3</v>
      </c>
    </row>
    <row r="486" spans="2:10" ht="15" x14ac:dyDescent="0.4">
      <c r="B486" s="340"/>
      <c r="C486" s="408" t="s">
        <v>2862</v>
      </c>
      <c r="D486" s="408" t="s">
        <v>1466</v>
      </c>
      <c r="E486" s="408" t="s">
        <v>1475</v>
      </c>
      <c r="I486" s="332" t="s">
        <v>1467</v>
      </c>
      <c r="J486" s="411">
        <v>29646.19</v>
      </c>
    </row>
    <row r="487" spans="2:10" ht="15" x14ac:dyDescent="0.4">
      <c r="B487" s="340"/>
      <c r="C487" s="408" t="s">
        <v>2862</v>
      </c>
      <c r="D487" s="408" t="s">
        <v>1466</v>
      </c>
      <c r="E487" s="408" t="s">
        <v>3467</v>
      </c>
      <c r="I487" s="332" t="s">
        <v>1467</v>
      </c>
      <c r="J487" s="411">
        <v>2377</v>
      </c>
    </row>
    <row r="488" spans="2:10" ht="15" x14ac:dyDescent="0.4">
      <c r="B488" s="340"/>
      <c r="C488" s="408" t="s">
        <v>2862</v>
      </c>
      <c r="D488" s="408" t="s">
        <v>1466</v>
      </c>
      <c r="E488" s="408" t="s">
        <v>3468</v>
      </c>
      <c r="I488" s="332" t="s">
        <v>1467</v>
      </c>
      <c r="J488" s="411">
        <v>446.73</v>
      </c>
    </row>
    <row r="489" spans="2:10" ht="15" x14ac:dyDescent="0.4">
      <c r="B489" s="340"/>
      <c r="C489" s="408" t="s">
        <v>2885</v>
      </c>
      <c r="D489" s="408" t="s">
        <v>1466</v>
      </c>
      <c r="E489" s="408" t="s">
        <v>1475</v>
      </c>
      <c r="I489" s="332" t="s">
        <v>1467</v>
      </c>
      <c r="J489" s="411">
        <v>29646.19</v>
      </c>
    </row>
    <row r="490" spans="2:10" ht="15" x14ac:dyDescent="0.4">
      <c r="B490" s="340"/>
      <c r="C490" s="408" t="s">
        <v>2742</v>
      </c>
      <c r="D490" s="408" t="s">
        <v>1466</v>
      </c>
      <c r="E490" s="408" t="s">
        <v>3467</v>
      </c>
      <c r="I490" s="332" t="s">
        <v>1467</v>
      </c>
      <c r="J490" s="411">
        <v>2790321.93</v>
      </c>
    </row>
    <row r="491" spans="2:10" ht="15" x14ac:dyDescent="0.4">
      <c r="B491" s="340"/>
      <c r="C491" s="408" t="s">
        <v>2742</v>
      </c>
      <c r="D491" s="408" t="s">
        <v>1466</v>
      </c>
      <c r="E491" s="408" t="s">
        <v>3469</v>
      </c>
      <c r="I491" s="332" t="s">
        <v>1467</v>
      </c>
      <c r="J491" s="411">
        <v>2356718.4500000002</v>
      </c>
    </row>
    <row r="492" spans="2:10" ht="15" x14ac:dyDescent="0.4">
      <c r="B492" s="340"/>
      <c r="C492" s="408" t="s">
        <v>2742</v>
      </c>
      <c r="D492" s="408" t="s">
        <v>1468</v>
      </c>
      <c r="E492" s="408" t="s">
        <v>3467</v>
      </c>
      <c r="I492" s="332" t="s">
        <v>1467</v>
      </c>
      <c r="J492" s="411">
        <v>38387.5</v>
      </c>
    </row>
    <row r="493" spans="2:10" ht="15" x14ac:dyDescent="0.4">
      <c r="B493" s="340"/>
      <c r="C493" s="408" t="s">
        <v>2742</v>
      </c>
      <c r="D493" s="408" t="s">
        <v>1470</v>
      </c>
      <c r="E493" s="408" t="s">
        <v>3467</v>
      </c>
      <c r="I493" s="332" t="s">
        <v>1467</v>
      </c>
      <c r="J493" s="411">
        <v>30960</v>
      </c>
    </row>
    <row r="494" spans="2:10" ht="15" x14ac:dyDescent="0.4">
      <c r="B494" s="340"/>
      <c r="C494" s="408" t="s">
        <v>2742</v>
      </c>
      <c r="D494" s="408" t="s">
        <v>1466</v>
      </c>
      <c r="E494" s="408" t="s">
        <v>3468</v>
      </c>
      <c r="I494" s="332" t="s">
        <v>1467</v>
      </c>
      <c r="J494" s="411">
        <v>15724.3</v>
      </c>
    </row>
    <row r="495" spans="2:10" ht="15" x14ac:dyDescent="0.4">
      <c r="B495" s="340"/>
      <c r="C495" s="408" t="s">
        <v>2742</v>
      </c>
      <c r="D495" s="408" t="s">
        <v>1471</v>
      </c>
      <c r="E495" s="408" t="s">
        <v>3467</v>
      </c>
      <c r="I495" s="332" t="s">
        <v>1467</v>
      </c>
      <c r="J495" s="411">
        <v>0</v>
      </c>
    </row>
    <row r="496" spans="2:10" ht="15" x14ac:dyDescent="0.4">
      <c r="B496" s="340"/>
      <c r="C496" s="408" t="s">
        <v>3219</v>
      </c>
      <c r="D496" s="408" t="s">
        <v>1468</v>
      </c>
      <c r="E496" s="408" t="s">
        <v>1432</v>
      </c>
      <c r="I496" s="332" t="s">
        <v>1467</v>
      </c>
      <c r="J496" s="411">
        <v>1121.68</v>
      </c>
    </row>
    <row r="497" spans="2:10" ht="30" x14ac:dyDescent="0.4">
      <c r="B497" s="340"/>
      <c r="C497" s="408" t="s">
        <v>2985</v>
      </c>
      <c r="D497" s="408" t="s">
        <v>1468</v>
      </c>
      <c r="E497" s="408" t="s">
        <v>1432</v>
      </c>
      <c r="I497" s="332" t="s">
        <v>1467</v>
      </c>
      <c r="J497" s="411">
        <v>37.08</v>
      </c>
    </row>
    <row r="498" spans="2:10" ht="30" x14ac:dyDescent="0.4">
      <c r="B498" s="340"/>
      <c r="C498" s="408" t="s">
        <v>2985</v>
      </c>
      <c r="D498" s="408" t="s">
        <v>1466</v>
      </c>
      <c r="E498" s="408" t="s">
        <v>1432</v>
      </c>
      <c r="I498" s="332" t="s">
        <v>1467</v>
      </c>
      <c r="J498" s="411">
        <v>31.73</v>
      </c>
    </row>
    <row r="499" spans="2:10" ht="15" x14ac:dyDescent="0.4">
      <c r="B499" s="340"/>
      <c r="C499" s="408" t="s">
        <v>2986</v>
      </c>
      <c r="D499" s="408" t="s">
        <v>1466</v>
      </c>
      <c r="E499" s="408" t="s">
        <v>1432</v>
      </c>
      <c r="I499" s="332" t="s">
        <v>1467</v>
      </c>
      <c r="J499" s="411">
        <v>1188.8</v>
      </c>
    </row>
    <row r="500" spans="2:10" ht="15" x14ac:dyDescent="0.4">
      <c r="B500" s="340"/>
      <c r="C500" s="408" t="s">
        <v>2986</v>
      </c>
      <c r="D500" s="408" t="s">
        <v>1468</v>
      </c>
      <c r="E500" s="408" t="s">
        <v>1432</v>
      </c>
      <c r="I500" s="332" t="s">
        <v>1467</v>
      </c>
      <c r="J500" s="411">
        <v>1188.8</v>
      </c>
    </row>
    <row r="501" spans="2:10" ht="30" x14ac:dyDescent="0.4">
      <c r="B501" s="340"/>
      <c r="C501" s="408" t="s">
        <v>2987</v>
      </c>
      <c r="D501" s="408" t="s">
        <v>1466</v>
      </c>
      <c r="E501" s="408" t="s">
        <v>1432</v>
      </c>
      <c r="I501" s="332" t="s">
        <v>1467</v>
      </c>
      <c r="J501" s="411">
        <v>17.809999999999999</v>
      </c>
    </row>
    <row r="502" spans="2:10" ht="30" x14ac:dyDescent="0.4">
      <c r="B502" s="340"/>
      <c r="C502" s="408" t="s">
        <v>3220</v>
      </c>
      <c r="D502" s="408" t="s">
        <v>1468</v>
      </c>
      <c r="E502" s="408" t="s">
        <v>3467</v>
      </c>
      <c r="I502" s="332" t="s">
        <v>1467</v>
      </c>
      <c r="J502" s="411">
        <v>8050</v>
      </c>
    </row>
    <row r="503" spans="2:10" ht="30" x14ac:dyDescent="0.4">
      <c r="B503" s="340"/>
      <c r="C503" s="408" t="s">
        <v>3220</v>
      </c>
      <c r="D503" s="408" t="s">
        <v>1468</v>
      </c>
      <c r="E503" s="408" t="s">
        <v>1432</v>
      </c>
      <c r="I503" s="332" t="s">
        <v>1467</v>
      </c>
      <c r="J503" s="411">
        <v>2.81</v>
      </c>
    </row>
    <row r="504" spans="2:10" ht="15" x14ac:dyDescent="0.4">
      <c r="B504" s="340"/>
      <c r="C504" s="408" t="s">
        <v>3198</v>
      </c>
      <c r="D504" s="408" t="s">
        <v>1468</v>
      </c>
      <c r="E504" s="408" t="s">
        <v>1432</v>
      </c>
      <c r="I504" s="332" t="s">
        <v>1467</v>
      </c>
      <c r="J504" s="411">
        <v>45049.5</v>
      </c>
    </row>
    <row r="505" spans="2:10" ht="15" x14ac:dyDescent="0.4">
      <c r="B505" s="340"/>
      <c r="C505" s="408" t="s">
        <v>3198</v>
      </c>
      <c r="D505" s="408" t="s">
        <v>1468</v>
      </c>
      <c r="E505" s="408" t="s">
        <v>3467</v>
      </c>
      <c r="I505" s="332" t="s">
        <v>1467</v>
      </c>
      <c r="J505" s="411">
        <v>1500</v>
      </c>
    </row>
    <row r="506" spans="2:10" ht="15" x14ac:dyDescent="0.4">
      <c r="B506" s="340"/>
      <c r="C506" s="408" t="s">
        <v>3198</v>
      </c>
      <c r="D506" s="408" t="s">
        <v>1466</v>
      </c>
      <c r="E506" s="408" t="s">
        <v>3467</v>
      </c>
      <c r="I506" s="332" t="s">
        <v>1467</v>
      </c>
      <c r="J506" s="411">
        <v>828.31</v>
      </c>
    </row>
    <row r="507" spans="2:10" ht="15" x14ac:dyDescent="0.4">
      <c r="B507" s="340"/>
      <c r="C507" s="408" t="s">
        <v>2988</v>
      </c>
      <c r="D507" s="408" t="s">
        <v>1468</v>
      </c>
      <c r="E507" s="408" t="s">
        <v>3467</v>
      </c>
      <c r="I507" s="332" t="s">
        <v>1467</v>
      </c>
      <c r="J507" s="411">
        <v>5500</v>
      </c>
    </row>
    <row r="508" spans="2:10" ht="15" x14ac:dyDescent="0.4">
      <c r="B508" s="340"/>
      <c r="C508" s="408" t="s">
        <v>2988</v>
      </c>
      <c r="D508" s="408" t="s">
        <v>1466</v>
      </c>
      <c r="E508" s="408" t="s">
        <v>1432</v>
      </c>
      <c r="I508" s="332" t="s">
        <v>1467</v>
      </c>
      <c r="J508" s="411">
        <v>480.72</v>
      </c>
    </row>
    <row r="509" spans="2:10" ht="15" x14ac:dyDescent="0.4">
      <c r="B509" s="340"/>
      <c r="C509" s="408" t="s">
        <v>2988</v>
      </c>
      <c r="D509" s="408" t="s">
        <v>1468</v>
      </c>
      <c r="E509" s="408" t="s">
        <v>1432</v>
      </c>
      <c r="I509" s="332" t="s">
        <v>1467</v>
      </c>
      <c r="J509" s="411">
        <v>480.72</v>
      </c>
    </row>
    <row r="510" spans="2:10" ht="15" x14ac:dyDescent="0.4">
      <c r="B510" s="340"/>
      <c r="C510" s="408" t="s">
        <v>2886</v>
      </c>
      <c r="D510" s="408" t="s">
        <v>1466</v>
      </c>
      <c r="E510" s="408" t="s">
        <v>1475</v>
      </c>
      <c r="I510" s="332" t="s">
        <v>1467</v>
      </c>
      <c r="J510" s="411">
        <v>13604.44</v>
      </c>
    </row>
    <row r="511" spans="2:10" ht="15" x14ac:dyDescent="0.4">
      <c r="B511" s="340"/>
      <c r="C511" s="408" t="s">
        <v>2886</v>
      </c>
      <c r="D511" s="408" t="s">
        <v>1466</v>
      </c>
      <c r="E511" s="408" t="s">
        <v>1432</v>
      </c>
      <c r="I511" s="332" t="s">
        <v>1467</v>
      </c>
      <c r="J511" s="411">
        <v>1836.84</v>
      </c>
    </row>
    <row r="512" spans="2:10" ht="15" x14ac:dyDescent="0.4">
      <c r="B512" s="340"/>
      <c r="C512" s="408" t="s">
        <v>2886</v>
      </c>
      <c r="D512" s="408" t="s">
        <v>1466</v>
      </c>
      <c r="E512" s="408" t="s">
        <v>3467</v>
      </c>
      <c r="I512" s="332" t="s">
        <v>1467</v>
      </c>
      <c r="J512" s="411">
        <v>747.61</v>
      </c>
    </row>
    <row r="513" spans="2:10" ht="15" x14ac:dyDescent="0.4">
      <c r="B513" s="340"/>
      <c r="C513" s="408" t="s">
        <v>2989</v>
      </c>
      <c r="D513" s="408" t="s">
        <v>1466</v>
      </c>
      <c r="E513" s="408" t="s">
        <v>1432</v>
      </c>
      <c r="I513" s="332" t="s">
        <v>1467</v>
      </c>
      <c r="J513" s="411">
        <v>181.9</v>
      </c>
    </row>
    <row r="514" spans="2:10" ht="15" x14ac:dyDescent="0.4">
      <c r="B514" s="340"/>
      <c r="C514" s="408" t="s">
        <v>2989</v>
      </c>
      <c r="D514" s="408" t="s">
        <v>1468</v>
      </c>
      <c r="E514" s="408" t="s">
        <v>1432</v>
      </c>
      <c r="I514" s="332" t="s">
        <v>1467</v>
      </c>
      <c r="J514" s="411">
        <v>167</v>
      </c>
    </row>
    <row r="515" spans="2:10" ht="15" x14ac:dyDescent="0.4">
      <c r="B515" s="340"/>
      <c r="C515" s="408" t="s">
        <v>2763</v>
      </c>
      <c r="D515" s="408" t="s">
        <v>1466</v>
      </c>
      <c r="E515" s="408" t="s">
        <v>3467</v>
      </c>
      <c r="I515" s="332" t="s">
        <v>1467</v>
      </c>
      <c r="J515" s="411">
        <v>1822106.79</v>
      </c>
    </row>
    <row r="516" spans="2:10" ht="15" x14ac:dyDescent="0.4">
      <c r="B516" s="340"/>
      <c r="C516" s="408" t="s">
        <v>2763</v>
      </c>
      <c r="D516" s="408" t="s">
        <v>1466</v>
      </c>
      <c r="E516" s="408" t="s">
        <v>1432</v>
      </c>
      <c r="I516" s="332" t="s">
        <v>1467</v>
      </c>
      <c r="J516" s="411">
        <v>15506.16</v>
      </c>
    </row>
    <row r="517" spans="2:10" ht="15" x14ac:dyDescent="0.4">
      <c r="B517" s="340"/>
      <c r="C517" s="408" t="s">
        <v>2763</v>
      </c>
      <c r="D517" s="408" t="s">
        <v>1468</v>
      </c>
      <c r="E517" s="408" t="s">
        <v>1432</v>
      </c>
      <c r="I517" s="332" t="s">
        <v>1467</v>
      </c>
      <c r="J517" s="411">
        <v>15506.16</v>
      </c>
    </row>
    <row r="518" spans="2:10" ht="15" x14ac:dyDescent="0.4">
      <c r="B518" s="340"/>
      <c r="C518" s="408" t="s">
        <v>2763</v>
      </c>
      <c r="D518" s="408" t="s">
        <v>1468</v>
      </c>
      <c r="E518" s="408" t="s">
        <v>3467</v>
      </c>
      <c r="I518" s="332" t="s">
        <v>1467</v>
      </c>
      <c r="J518" s="411">
        <v>10000</v>
      </c>
    </row>
    <row r="519" spans="2:10" ht="15" x14ac:dyDescent="0.4">
      <c r="B519" s="340"/>
      <c r="C519" s="408" t="s">
        <v>2763</v>
      </c>
      <c r="D519" s="408" t="s">
        <v>1466</v>
      </c>
      <c r="E519" s="408" t="s">
        <v>1475</v>
      </c>
      <c r="I519" s="332" t="s">
        <v>1467</v>
      </c>
      <c r="J519" s="411">
        <v>378.26</v>
      </c>
    </row>
    <row r="520" spans="2:10" ht="15" x14ac:dyDescent="0.4">
      <c r="B520" s="340"/>
      <c r="C520" s="408" t="s">
        <v>2990</v>
      </c>
      <c r="D520" s="408" t="s">
        <v>1468</v>
      </c>
      <c r="E520" s="408" t="s">
        <v>3467</v>
      </c>
      <c r="I520" s="332" t="s">
        <v>1467</v>
      </c>
      <c r="J520" s="411">
        <v>31000</v>
      </c>
    </row>
    <row r="521" spans="2:10" ht="15" x14ac:dyDescent="0.4">
      <c r="B521" s="340"/>
      <c r="C521" s="408" t="s">
        <v>2990</v>
      </c>
      <c r="D521" s="408" t="s">
        <v>1466</v>
      </c>
      <c r="E521" s="408" t="s">
        <v>1432</v>
      </c>
      <c r="I521" s="332" t="s">
        <v>1467</v>
      </c>
      <c r="J521" s="411">
        <v>50.91</v>
      </c>
    </row>
    <row r="522" spans="2:10" ht="15" x14ac:dyDescent="0.4">
      <c r="B522" s="340"/>
      <c r="C522" s="408" t="s">
        <v>2990</v>
      </c>
      <c r="D522" s="408" t="s">
        <v>1468</v>
      </c>
      <c r="E522" s="408" t="s">
        <v>1432</v>
      </c>
      <c r="I522" s="332" t="s">
        <v>1467</v>
      </c>
      <c r="J522" s="411">
        <v>50.91</v>
      </c>
    </row>
    <row r="523" spans="2:10" ht="15" x14ac:dyDescent="0.4">
      <c r="B523" s="340"/>
      <c r="C523" s="408" t="s">
        <v>2991</v>
      </c>
      <c r="D523" s="408" t="s">
        <v>1468</v>
      </c>
      <c r="E523" s="408" t="s">
        <v>1432</v>
      </c>
      <c r="I523" s="332" t="s">
        <v>1467</v>
      </c>
      <c r="J523" s="411">
        <v>483.97</v>
      </c>
    </row>
    <row r="524" spans="2:10" ht="15" x14ac:dyDescent="0.4">
      <c r="B524" s="340"/>
      <c r="C524" s="408" t="s">
        <v>2991</v>
      </c>
      <c r="D524" s="408" t="s">
        <v>1466</v>
      </c>
      <c r="E524" s="408" t="s">
        <v>1432</v>
      </c>
      <c r="I524" s="332" t="s">
        <v>1467</v>
      </c>
      <c r="J524" s="411">
        <v>483.76</v>
      </c>
    </row>
    <row r="525" spans="2:10" ht="15" x14ac:dyDescent="0.4">
      <c r="B525" s="340"/>
      <c r="C525" s="408" t="s">
        <v>2992</v>
      </c>
      <c r="D525" s="408" t="s">
        <v>1466</v>
      </c>
      <c r="E525" s="408" t="s">
        <v>1432</v>
      </c>
      <c r="I525" s="332" t="s">
        <v>1467</v>
      </c>
      <c r="J525" s="411">
        <v>70.819999999999993</v>
      </c>
    </row>
    <row r="526" spans="2:10" ht="15" x14ac:dyDescent="0.4">
      <c r="B526" s="340"/>
      <c r="C526" s="408" t="s">
        <v>2992</v>
      </c>
      <c r="D526" s="408" t="s">
        <v>1468</v>
      </c>
      <c r="E526" s="408" t="s">
        <v>1432</v>
      </c>
      <c r="I526" s="332" t="s">
        <v>1467</v>
      </c>
      <c r="J526" s="411">
        <v>70.819999999999993</v>
      </c>
    </row>
    <row r="527" spans="2:10" ht="30" x14ac:dyDescent="0.4">
      <c r="B527" s="340"/>
      <c r="C527" s="408" t="s">
        <v>3221</v>
      </c>
      <c r="D527" s="408" t="s">
        <v>1468</v>
      </c>
      <c r="E527" s="408" t="s">
        <v>3467</v>
      </c>
      <c r="I527" s="332" t="s">
        <v>1467</v>
      </c>
      <c r="J527" s="411">
        <v>7000</v>
      </c>
    </row>
    <row r="528" spans="2:10" ht="30" x14ac:dyDescent="0.4">
      <c r="B528" s="340"/>
      <c r="C528" s="408" t="s">
        <v>3221</v>
      </c>
      <c r="D528" s="408" t="s">
        <v>1468</v>
      </c>
      <c r="E528" s="408" t="s">
        <v>1432</v>
      </c>
      <c r="I528" s="332" t="s">
        <v>1467</v>
      </c>
      <c r="J528" s="411">
        <v>4911.04</v>
      </c>
    </row>
    <row r="529" spans="2:10" ht="15" x14ac:dyDescent="0.4">
      <c r="B529" s="340"/>
      <c r="C529" s="408" t="s">
        <v>2993</v>
      </c>
      <c r="D529" s="408" t="s">
        <v>1466</v>
      </c>
      <c r="E529" s="408" t="s">
        <v>1432</v>
      </c>
      <c r="I529" s="332" t="s">
        <v>1467</v>
      </c>
      <c r="J529" s="411">
        <v>8592.8700000000008</v>
      </c>
    </row>
    <row r="530" spans="2:10" ht="15" x14ac:dyDescent="0.4">
      <c r="B530" s="340"/>
      <c r="C530" s="408" t="s">
        <v>2993</v>
      </c>
      <c r="D530" s="408" t="s">
        <v>1468</v>
      </c>
      <c r="E530" s="408" t="s">
        <v>1432</v>
      </c>
      <c r="I530" s="332" t="s">
        <v>1467</v>
      </c>
      <c r="J530" s="411">
        <v>8592.8700000000008</v>
      </c>
    </row>
    <row r="531" spans="2:10" ht="30" x14ac:dyDescent="0.4">
      <c r="B531" s="340"/>
      <c r="C531" s="408" t="s">
        <v>2994</v>
      </c>
      <c r="D531" s="408" t="s">
        <v>1466</v>
      </c>
      <c r="E531" s="408" t="s">
        <v>1432</v>
      </c>
      <c r="I531" s="332" t="s">
        <v>1467</v>
      </c>
      <c r="J531" s="411">
        <v>2746.44</v>
      </c>
    </row>
    <row r="532" spans="2:10" ht="30" x14ac:dyDescent="0.4">
      <c r="B532" s="340"/>
      <c r="C532" s="408" t="s">
        <v>2994</v>
      </c>
      <c r="D532" s="408" t="s">
        <v>1468</v>
      </c>
      <c r="E532" s="408" t="s">
        <v>1432</v>
      </c>
      <c r="I532" s="332" t="s">
        <v>1467</v>
      </c>
      <c r="J532" s="411">
        <v>2746.44</v>
      </c>
    </row>
    <row r="533" spans="2:10" ht="30" x14ac:dyDescent="0.4">
      <c r="B533" s="340"/>
      <c r="C533" s="408" t="s">
        <v>2887</v>
      </c>
      <c r="D533" s="408" t="s">
        <v>1466</v>
      </c>
      <c r="E533" s="408" t="s">
        <v>1475</v>
      </c>
      <c r="I533" s="332" t="s">
        <v>1467</v>
      </c>
      <c r="J533" s="411">
        <v>1002.3</v>
      </c>
    </row>
    <row r="534" spans="2:10" ht="30" x14ac:dyDescent="0.4">
      <c r="B534" s="340"/>
      <c r="C534" s="408" t="s">
        <v>2887</v>
      </c>
      <c r="D534" s="408" t="s">
        <v>1468</v>
      </c>
      <c r="E534" s="408" t="s">
        <v>1432</v>
      </c>
      <c r="I534" s="332" t="s">
        <v>1467</v>
      </c>
      <c r="J534" s="411">
        <v>748.8</v>
      </c>
    </row>
    <row r="535" spans="2:10" ht="30" x14ac:dyDescent="0.4">
      <c r="B535" s="340"/>
      <c r="C535" s="408" t="s">
        <v>2887</v>
      </c>
      <c r="D535" s="408" t="s">
        <v>1466</v>
      </c>
      <c r="E535" s="408" t="s">
        <v>1432</v>
      </c>
      <c r="I535" s="332" t="s">
        <v>1467</v>
      </c>
      <c r="J535" s="411">
        <v>400.6</v>
      </c>
    </row>
    <row r="536" spans="2:10" ht="15" x14ac:dyDescent="0.4">
      <c r="B536" s="340"/>
      <c r="C536" s="408" t="s">
        <v>2995</v>
      </c>
      <c r="D536" s="408" t="s">
        <v>1466</v>
      </c>
      <c r="E536" s="408" t="s">
        <v>1432</v>
      </c>
      <c r="I536" s="332" t="s">
        <v>1467</v>
      </c>
      <c r="J536" s="411">
        <v>10784.2</v>
      </c>
    </row>
    <row r="537" spans="2:10" ht="15" x14ac:dyDescent="0.4">
      <c r="B537" s="340"/>
      <c r="C537" s="408" t="s">
        <v>2995</v>
      </c>
      <c r="D537" s="408" t="s">
        <v>1468</v>
      </c>
      <c r="E537" s="408" t="s">
        <v>1432</v>
      </c>
      <c r="I537" s="332" t="s">
        <v>1467</v>
      </c>
      <c r="J537" s="411">
        <v>10739.63</v>
      </c>
    </row>
    <row r="538" spans="2:10" ht="15" x14ac:dyDescent="0.4">
      <c r="B538" s="340"/>
      <c r="C538" s="408" t="s">
        <v>3222</v>
      </c>
      <c r="D538" s="408" t="s">
        <v>1468</v>
      </c>
      <c r="E538" s="408" t="s">
        <v>3467</v>
      </c>
      <c r="I538" s="332" t="s">
        <v>1467</v>
      </c>
      <c r="J538" s="411">
        <v>67500</v>
      </c>
    </row>
    <row r="539" spans="2:10" ht="15" x14ac:dyDescent="0.4">
      <c r="B539" s="340"/>
      <c r="C539" s="408" t="s">
        <v>3222</v>
      </c>
      <c r="D539" s="408" t="s">
        <v>2842</v>
      </c>
      <c r="E539" s="408" t="s">
        <v>3467</v>
      </c>
      <c r="I539" s="332" t="s">
        <v>1467</v>
      </c>
      <c r="J539" s="411">
        <v>6380</v>
      </c>
    </row>
    <row r="540" spans="2:10" ht="15" x14ac:dyDescent="0.4">
      <c r="B540" s="340"/>
      <c r="C540" s="408" t="s">
        <v>3222</v>
      </c>
      <c r="D540" s="408" t="s">
        <v>1468</v>
      </c>
      <c r="E540" s="408" t="s">
        <v>1432</v>
      </c>
      <c r="I540" s="332" t="s">
        <v>1467</v>
      </c>
      <c r="J540" s="411">
        <v>44.61</v>
      </c>
    </row>
    <row r="541" spans="2:10" ht="15" x14ac:dyDescent="0.4">
      <c r="B541" s="340"/>
      <c r="C541" s="408" t="s">
        <v>3223</v>
      </c>
      <c r="D541" s="408" t="s">
        <v>1468</v>
      </c>
      <c r="E541" s="408" t="s">
        <v>1432</v>
      </c>
      <c r="I541" s="332" t="s">
        <v>1467</v>
      </c>
      <c r="J541" s="411">
        <v>89.01</v>
      </c>
    </row>
    <row r="542" spans="2:10" ht="15" x14ac:dyDescent="0.4">
      <c r="B542" s="340"/>
      <c r="C542" s="408" t="s">
        <v>3224</v>
      </c>
      <c r="D542" s="408" t="s">
        <v>1468</v>
      </c>
      <c r="E542" s="408" t="s">
        <v>1432</v>
      </c>
      <c r="I542" s="332" t="s">
        <v>1467</v>
      </c>
      <c r="J542" s="411">
        <v>100.15</v>
      </c>
    </row>
    <row r="543" spans="2:10" ht="15" x14ac:dyDescent="0.4">
      <c r="B543" s="340"/>
      <c r="C543" s="408" t="s">
        <v>2996</v>
      </c>
      <c r="D543" s="408" t="s">
        <v>1466</v>
      </c>
      <c r="E543" s="408" t="s">
        <v>3469</v>
      </c>
      <c r="I543" s="332" t="s">
        <v>1467</v>
      </c>
      <c r="J543" s="411">
        <v>22372.32</v>
      </c>
    </row>
    <row r="544" spans="2:10" ht="15" x14ac:dyDescent="0.4">
      <c r="B544" s="340"/>
      <c r="C544" s="408" t="s">
        <v>2996</v>
      </c>
      <c r="D544" s="408" t="s">
        <v>1466</v>
      </c>
      <c r="E544" s="408" t="s">
        <v>1432</v>
      </c>
      <c r="I544" s="332" t="s">
        <v>1467</v>
      </c>
      <c r="J544" s="411">
        <v>100.15</v>
      </c>
    </row>
    <row r="545" spans="2:10" ht="30" x14ac:dyDescent="0.4">
      <c r="B545" s="340"/>
      <c r="C545" s="408" t="s">
        <v>2997</v>
      </c>
      <c r="D545" s="408" t="s">
        <v>1468</v>
      </c>
      <c r="E545" s="408" t="s">
        <v>1432</v>
      </c>
      <c r="I545" s="332" t="s">
        <v>1467</v>
      </c>
      <c r="J545" s="411">
        <v>1367.61</v>
      </c>
    </row>
    <row r="546" spans="2:10" ht="30" x14ac:dyDescent="0.4">
      <c r="B546" s="340"/>
      <c r="C546" s="408" t="s">
        <v>2997</v>
      </c>
      <c r="D546" s="408" t="s">
        <v>1466</v>
      </c>
      <c r="E546" s="408" t="s">
        <v>1432</v>
      </c>
      <c r="I546" s="332" t="s">
        <v>1467</v>
      </c>
      <c r="J546" s="411">
        <v>684.25</v>
      </c>
    </row>
    <row r="547" spans="2:10" ht="30" x14ac:dyDescent="0.4">
      <c r="B547" s="340"/>
      <c r="C547" s="408" t="s">
        <v>2998</v>
      </c>
      <c r="D547" s="408" t="s">
        <v>1466</v>
      </c>
      <c r="E547" s="408" t="s">
        <v>1432</v>
      </c>
      <c r="I547" s="332" t="s">
        <v>1467</v>
      </c>
      <c r="J547" s="411">
        <v>240.98</v>
      </c>
    </row>
    <row r="548" spans="2:10" ht="30" x14ac:dyDescent="0.4">
      <c r="B548" s="340"/>
      <c r="C548" s="408" t="s">
        <v>2998</v>
      </c>
      <c r="D548" s="408" t="s">
        <v>1468</v>
      </c>
      <c r="E548" s="408" t="s">
        <v>1432</v>
      </c>
      <c r="I548" s="332" t="s">
        <v>1467</v>
      </c>
      <c r="J548" s="411">
        <v>240.98</v>
      </c>
    </row>
    <row r="549" spans="2:10" ht="15" x14ac:dyDescent="0.4">
      <c r="B549" s="340"/>
      <c r="C549" s="408" t="s">
        <v>2725</v>
      </c>
      <c r="D549" s="408" t="s">
        <v>1466</v>
      </c>
      <c r="E549" s="408" t="s">
        <v>3467</v>
      </c>
      <c r="I549" s="332" t="s">
        <v>1467</v>
      </c>
      <c r="J549" s="411">
        <v>13179168.549999999</v>
      </c>
    </row>
    <row r="550" spans="2:10" ht="15" x14ac:dyDescent="0.4">
      <c r="B550" s="340"/>
      <c r="C550" s="408" t="s">
        <v>2725</v>
      </c>
      <c r="D550" s="408" t="s">
        <v>1466</v>
      </c>
      <c r="E550" s="408" t="s">
        <v>3469</v>
      </c>
      <c r="I550" s="332" t="s">
        <v>1467</v>
      </c>
      <c r="J550" s="411">
        <v>9409597.1000000015</v>
      </c>
    </row>
    <row r="551" spans="2:10" ht="15" x14ac:dyDescent="0.4">
      <c r="B551" s="340"/>
      <c r="C551" s="408" t="s">
        <v>2725</v>
      </c>
      <c r="D551" s="408" t="s">
        <v>1466</v>
      </c>
      <c r="E551" s="408" t="s">
        <v>1475</v>
      </c>
      <c r="I551" s="332" t="s">
        <v>1467</v>
      </c>
      <c r="J551" s="411">
        <v>979726.42</v>
      </c>
    </row>
    <row r="552" spans="2:10" ht="15" x14ac:dyDescent="0.4">
      <c r="B552" s="340"/>
      <c r="C552" s="408" t="s">
        <v>2725</v>
      </c>
      <c r="D552" s="408" t="s">
        <v>1468</v>
      </c>
      <c r="E552" s="408" t="s">
        <v>3467</v>
      </c>
      <c r="I552" s="332" t="s">
        <v>1467</v>
      </c>
      <c r="J552" s="411">
        <v>221094</v>
      </c>
    </row>
    <row r="553" spans="2:10" ht="15" x14ac:dyDescent="0.4">
      <c r="B553" s="340"/>
      <c r="C553" s="408" t="s">
        <v>2725</v>
      </c>
      <c r="D553" s="408" t="s">
        <v>1466</v>
      </c>
      <c r="E553" s="408" t="s">
        <v>3468</v>
      </c>
      <c r="I553" s="332" t="s">
        <v>1467</v>
      </c>
      <c r="J553" s="411">
        <v>45319.58</v>
      </c>
    </row>
    <row r="554" spans="2:10" ht="15" x14ac:dyDescent="0.4">
      <c r="B554" s="340"/>
      <c r="C554" s="408" t="s">
        <v>2725</v>
      </c>
      <c r="D554" s="408" t="s">
        <v>1468</v>
      </c>
      <c r="E554" s="408" t="s">
        <v>1432</v>
      </c>
      <c r="I554" s="332" t="s">
        <v>1467</v>
      </c>
      <c r="J554" s="411">
        <v>6449.9</v>
      </c>
    </row>
    <row r="555" spans="2:10" ht="15" x14ac:dyDescent="0.4">
      <c r="B555" s="340"/>
      <c r="C555" s="408" t="s">
        <v>2725</v>
      </c>
      <c r="D555" s="408" t="s">
        <v>1466</v>
      </c>
      <c r="E555" s="408" t="s">
        <v>1432</v>
      </c>
      <c r="I555" s="332" t="s">
        <v>1467</v>
      </c>
      <c r="J555" s="411">
        <v>0</v>
      </c>
    </row>
    <row r="556" spans="2:10" ht="15" x14ac:dyDescent="0.4">
      <c r="B556" s="340"/>
      <c r="C556" s="408" t="s">
        <v>2725</v>
      </c>
      <c r="D556" s="408" t="s">
        <v>1471</v>
      </c>
      <c r="E556" s="408" t="s">
        <v>3467</v>
      </c>
      <c r="I556" s="332" t="s">
        <v>1467</v>
      </c>
      <c r="J556" s="411">
        <v>0</v>
      </c>
    </row>
    <row r="557" spans="2:10" ht="15" x14ac:dyDescent="0.4">
      <c r="B557" s="340"/>
      <c r="C557" s="408" t="s">
        <v>2999</v>
      </c>
      <c r="D557" s="408" t="s">
        <v>1466</v>
      </c>
      <c r="E557" s="408" t="s">
        <v>1432</v>
      </c>
      <c r="I557" s="332" t="s">
        <v>1467</v>
      </c>
      <c r="J557" s="411">
        <v>375.06</v>
      </c>
    </row>
    <row r="558" spans="2:10" ht="15" x14ac:dyDescent="0.4">
      <c r="B558" s="340"/>
      <c r="C558" s="408" t="s">
        <v>2999</v>
      </c>
      <c r="D558" s="408" t="s">
        <v>1468</v>
      </c>
      <c r="E558" s="408" t="s">
        <v>1432</v>
      </c>
      <c r="I558" s="332" t="s">
        <v>1467</v>
      </c>
      <c r="J558" s="411">
        <v>375.06</v>
      </c>
    </row>
    <row r="559" spans="2:10" ht="15" x14ac:dyDescent="0.4">
      <c r="B559" s="340"/>
      <c r="C559" s="408" t="s">
        <v>2999</v>
      </c>
      <c r="D559" s="408" t="s">
        <v>1468</v>
      </c>
      <c r="E559" s="408" t="s">
        <v>3467</v>
      </c>
      <c r="I559" s="332" t="s">
        <v>1467</v>
      </c>
      <c r="J559" s="411">
        <v>50</v>
      </c>
    </row>
    <row r="560" spans="2:10" ht="30" x14ac:dyDescent="0.4">
      <c r="B560" s="340"/>
      <c r="C560" s="408" t="s">
        <v>3000</v>
      </c>
      <c r="D560" s="408" t="s">
        <v>1466</v>
      </c>
      <c r="E560" s="408" t="s">
        <v>3467</v>
      </c>
      <c r="I560" s="332" t="s">
        <v>1467</v>
      </c>
      <c r="J560" s="411">
        <v>23958.75</v>
      </c>
    </row>
    <row r="561" spans="2:10" ht="30" x14ac:dyDescent="0.4">
      <c r="B561" s="340"/>
      <c r="C561" s="408" t="s">
        <v>3000</v>
      </c>
      <c r="D561" s="408" t="s">
        <v>1466</v>
      </c>
      <c r="E561" s="408" t="s">
        <v>1432</v>
      </c>
      <c r="I561" s="332" t="s">
        <v>1467</v>
      </c>
      <c r="J561" s="411">
        <v>6460.9</v>
      </c>
    </row>
    <row r="562" spans="2:10" ht="15" x14ac:dyDescent="0.4">
      <c r="B562" s="340"/>
      <c r="C562" s="408" t="s">
        <v>3001</v>
      </c>
      <c r="D562" s="408" t="s">
        <v>1468</v>
      </c>
      <c r="E562" s="408" t="s">
        <v>1432</v>
      </c>
      <c r="I562" s="332" t="s">
        <v>1467</v>
      </c>
      <c r="J562" s="411">
        <v>6</v>
      </c>
    </row>
    <row r="563" spans="2:10" ht="15" x14ac:dyDescent="0.4">
      <c r="B563" s="340"/>
      <c r="C563" s="408" t="s">
        <v>3001</v>
      </c>
      <c r="D563" s="408" t="s">
        <v>1466</v>
      </c>
      <c r="E563" s="408" t="s">
        <v>1432</v>
      </c>
      <c r="I563" s="332" t="s">
        <v>1467</v>
      </c>
      <c r="J563" s="411">
        <v>5.76</v>
      </c>
    </row>
    <row r="564" spans="2:10" ht="30" x14ac:dyDescent="0.4">
      <c r="B564" s="340"/>
      <c r="C564" s="408" t="s">
        <v>3002</v>
      </c>
      <c r="D564" s="408" t="s">
        <v>1466</v>
      </c>
      <c r="E564" s="408" t="s">
        <v>1432</v>
      </c>
      <c r="I564" s="332" t="s">
        <v>1467</v>
      </c>
      <c r="J564" s="411">
        <v>120.31</v>
      </c>
    </row>
    <row r="565" spans="2:10" ht="30" x14ac:dyDescent="0.4">
      <c r="B565" s="340"/>
      <c r="C565" s="408" t="s">
        <v>3002</v>
      </c>
      <c r="D565" s="408" t="s">
        <v>1468</v>
      </c>
      <c r="E565" s="408" t="s">
        <v>1432</v>
      </c>
      <c r="I565" s="332" t="s">
        <v>1467</v>
      </c>
      <c r="J565" s="411">
        <v>80.12</v>
      </c>
    </row>
    <row r="566" spans="2:10" ht="15" x14ac:dyDescent="0.4">
      <c r="B566" s="340"/>
      <c r="C566" s="408" t="s">
        <v>3003</v>
      </c>
      <c r="D566" s="408" t="s">
        <v>1468</v>
      </c>
      <c r="E566" s="408" t="s">
        <v>1432</v>
      </c>
      <c r="I566" s="332" t="s">
        <v>1467</v>
      </c>
      <c r="J566" s="411">
        <v>26433.45</v>
      </c>
    </row>
    <row r="567" spans="2:10" ht="15" x14ac:dyDescent="0.4">
      <c r="B567" s="340"/>
      <c r="C567" s="408" t="s">
        <v>3003</v>
      </c>
      <c r="D567" s="408" t="s">
        <v>1466</v>
      </c>
      <c r="E567" s="408" t="s">
        <v>1432</v>
      </c>
      <c r="I567" s="332" t="s">
        <v>1467</v>
      </c>
      <c r="J567" s="411">
        <v>1247.96</v>
      </c>
    </row>
    <row r="568" spans="2:10" ht="15" x14ac:dyDescent="0.4">
      <c r="B568" s="340"/>
      <c r="C568" s="408" t="s">
        <v>3004</v>
      </c>
      <c r="D568" s="408" t="s">
        <v>1468</v>
      </c>
      <c r="E568" s="408" t="s">
        <v>1432</v>
      </c>
      <c r="I568" s="332" t="s">
        <v>1467</v>
      </c>
      <c r="J568" s="411">
        <v>321</v>
      </c>
    </row>
    <row r="569" spans="2:10" ht="15" x14ac:dyDescent="0.4">
      <c r="B569" s="340"/>
      <c r="C569" s="408" t="s">
        <v>3004</v>
      </c>
      <c r="D569" s="408" t="s">
        <v>1466</v>
      </c>
      <c r="E569" s="408" t="s">
        <v>1432</v>
      </c>
      <c r="I569" s="332" t="s">
        <v>1467</v>
      </c>
      <c r="J569" s="411">
        <v>160.24</v>
      </c>
    </row>
    <row r="570" spans="2:10" ht="15" x14ac:dyDescent="0.4">
      <c r="B570" s="340"/>
      <c r="C570" s="408" t="s">
        <v>3005</v>
      </c>
      <c r="D570" s="408" t="s">
        <v>1468</v>
      </c>
      <c r="E570" s="408" t="s">
        <v>1432</v>
      </c>
      <c r="I570" s="332" t="s">
        <v>1467</v>
      </c>
      <c r="J570" s="411">
        <v>39</v>
      </c>
    </row>
    <row r="571" spans="2:10" ht="15" x14ac:dyDescent="0.4">
      <c r="B571" s="340"/>
      <c r="C571" s="408" t="s">
        <v>3005</v>
      </c>
      <c r="D571" s="408" t="s">
        <v>1466</v>
      </c>
      <c r="E571" s="408" t="s">
        <v>1432</v>
      </c>
      <c r="I571" s="332" t="s">
        <v>1467</v>
      </c>
      <c r="J571" s="411">
        <v>38.700000000000003</v>
      </c>
    </row>
    <row r="572" spans="2:10" ht="15" x14ac:dyDescent="0.4">
      <c r="B572" s="340"/>
      <c r="C572" s="408" t="s">
        <v>3006</v>
      </c>
      <c r="D572" s="408" t="s">
        <v>1466</v>
      </c>
      <c r="E572" s="408" t="s">
        <v>1432</v>
      </c>
      <c r="I572" s="332" t="s">
        <v>1467</v>
      </c>
      <c r="J572" s="411">
        <v>1787</v>
      </c>
    </row>
    <row r="573" spans="2:10" ht="15" x14ac:dyDescent="0.4">
      <c r="B573" s="340"/>
      <c r="C573" s="408" t="s">
        <v>3006</v>
      </c>
      <c r="D573" s="408" t="s">
        <v>1468</v>
      </c>
      <c r="E573" s="408" t="s">
        <v>1432</v>
      </c>
      <c r="I573" s="332" t="s">
        <v>1467</v>
      </c>
      <c r="J573" s="411">
        <v>1787</v>
      </c>
    </row>
    <row r="574" spans="2:10" ht="15" x14ac:dyDescent="0.4">
      <c r="B574" s="340"/>
      <c r="C574" s="408" t="s">
        <v>3007</v>
      </c>
      <c r="D574" s="408" t="s">
        <v>1468</v>
      </c>
      <c r="E574" s="408" t="s">
        <v>3467</v>
      </c>
      <c r="I574" s="332" t="s">
        <v>1467</v>
      </c>
      <c r="J574" s="411">
        <v>10500</v>
      </c>
    </row>
    <row r="575" spans="2:10" ht="15" x14ac:dyDescent="0.4">
      <c r="B575" s="340"/>
      <c r="C575" s="408" t="s">
        <v>3007</v>
      </c>
      <c r="D575" s="408" t="s">
        <v>1466</v>
      </c>
      <c r="E575" s="408" t="s">
        <v>1432</v>
      </c>
      <c r="I575" s="332" t="s">
        <v>1467</v>
      </c>
      <c r="J575" s="411">
        <v>387.65</v>
      </c>
    </row>
    <row r="576" spans="2:10" ht="15" x14ac:dyDescent="0.4">
      <c r="B576" s="340"/>
      <c r="C576" s="408" t="s">
        <v>3007</v>
      </c>
      <c r="D576" s="408" t="s">
        <v>1468</v>
      </c>
      <c r="E576" s="408" t="s">
        <v>1432</v>
      </c>
      <c r="I576" s="332" t="s">
        <v>1467</v>
      </c>
      <c r="J576" s="411">
        <v>387.65</v>
      </c>
    </row>
    <row r="577" spans="2:10" ht="15" x14ac:dyDescent="0.4">
      <c r="B577" s="340"/>
      <c r="C577" s="408" t="s">
        <v>3008</v>
      </c>
      <c r="D577" s="408" t="s">
        <v>1466</v>
      </c>
      <c r="E577" s="408" t="s">
        <v>1432</v>
      </c>
      <c r="I577" s="332" t="s">
        <v>1467</v>
      </c>
      <c r="J577" s="411">
        <v>5944</v>
      </c>
    </row>
    <row r="578" spans="2:10" ht="15" x14ac:dyDescent="0.4">
      <c r="B578" s="340"/>
      <c r="C578" s="408" t="s">
        <v>2863</v>
      </c>
      <c r="D578" s="408" t="s">
        <v>1468</v>
      </c>
      <c r="E578" s="408" t="s">
        <v>1432</v>
      </c>
      <c r="I578" s="332" t="s">
        <v>1467</v>
      </c>
      <c r="J578" s="411">
        <v>13894.69</v>
      </c>
    </row>
    <row r="579" spans="2:10" ht="15" x14ac:dyDescent="0.4">
      <c r="B579" s="340"/>
      <c r="C579" s="408" t="s">
        <v>2863</v>
      </c>
      <c r="D579" s="408" t="s">
        <v>1466</v>
      </c>
      <c r="E579" s="408" t="s">
        <v>1432</v>
      </c>
      <c r="I579" s="332" t="s">
        <v>1467</v>
      </c>
      <c r="J579" s="411">
        <v>12057.85</v>
      </c>
    </row>
    <row r="580" spans="2:10" ht="15" x14ac:dyDescent="0.4">
      <c r="B580" s="340"/>
      <c r="C580" s="408" t="s">
        <v>2863</v>
      </c>
      <c r="D580" s="408" t="s">
        <v>1466</v>
      </c>
      <c r="E580" s="408" t="s">
        <v>3467</v>
      </c>
      <c r="I580" s="332" t="s">
        <v>1467</v>
      </c>
      <c r="J580" s="411">
        <v>2515</v>
      </c>
    </row>
    <row r="581" spans="2:10" ht="15" x14ac:dyDescent="0.4">
      <c r="B581" s="340"/>
      <c r="C581" s="408" t="s">
        <v>2863</v>
      </c>
      <c r="D581" s="408" t="s">
        <v>1466</v>
      </c>
      <c r="E581" s="408" t="s">
        <v>1475</v>
      </c>
      <c r="I581" s="332" t="s">
        <v>1467</v>
      </c>
      <c r="J581" s="411">
        <v>378.26</v>
      </c>
    </row>
    <row r="582" spans="2:10" ht="15" x14ac:dyDescent="0.4">
      <c r="B582" s="340"/>
      <c r="C582" s="408" t="s">
        <v>2863</v>
      </c>
      <c r="D582" s="408" t="s">
        <v>1466</v>
      </c>
      <c r="E582" s="408" t="s">
        <v>3468</v>
      </c>
      <c r="I582" s="332" t="s">
        <v>1467</v>
      </c>
      <c r="J582" s="411">
        <v>88.68</v>
      </c>
    </row>
    <row r="583" spans="2:10" ht="30" x14ac:dyDescent="0.4">
      <c r="B583" s="340"/>
      <c r="C583" s="408" t="s">
        <v>2888</v>
      </c>
      <c r="D583" s="408" t="s">
        <v>1468</v>
      </c>
      <c r="E583" s="408" t="s">
        <v>3467</v>
      </c>
      <c r="I583" s="332" t="s">
        <v>1467</v>
      </c>
      <c r="J583" s="411">
        <v>108100</v>
      </c>
    </row>
    <row r="584" spans="2:10" ht="30" x14ac:dyDescent="0.4">
      <c r="B584" s="340"/>
      <c r="C584" s="408" t="s">
        <v>2888</v>
      </c>
      <c r="D584" s="408" t="s">
        <v>1466</v>
      </c>
      <c r="E584" s="408" t="s">
        <v>1475</v>
      </c>
      <c r="I584" s="332" t="s">
        <v>1467</v>
      </c>
      <c r="J584" s="411">
        <v>378.26</v>
      </c>
    </row>
    <row r="585" spans="2:10" ht="30" x14ac:dyDescent="0.4">
      <c r="B585" s="340"/>
      <c r="C585" s="408" t="s">
        <v>2888</v>
      </c>
      <c r="D585" s="408" t="s">
        <v>1466</v>
      </c>
      <c r="E585" s="408" t="s">
        <v>1432</v>
      </c>
      <c r="I585" s="332" t="s">
        <v>1467</v>
      </c>
      <c r="J585" s="411">
        <v>16.46</v>
      </c>
    </row>
    <row r="586" spans="2:10" ht="30" x14ac:dyDescent="0.4">
      <c r="B586" s="340"/>
      <c r="C586" s="408" t="s">
        <v>2888</v>
      </c>
      <c r="D586" s="408" t="s">
        <v>1468</v>
      </c>
      <c r="E586" s="408" t="s">
        <v>1432</v>
      </c>
      <c r="I586" s="332" t="s">
        <v>1467</v>
      </c>
      <c r="J586" s="411">
        <v>16.36</v>
      </c>
    </row>
    <row r="587" spans="2:10" ht="30" x14ac:dyDescent="0.4">
      <c r="B587" s="340"/>
      <c r="C587" s="408" t="s">
        <v>3009</v>
      </c>
      <c r="D587" s="408" t="s">
        <v>1468</v>
      </c>
      <c r="E587" s="408" t="s">
        <v>1432</v>
      </c>
      <c r="I587" s="332" t="s">
        <v>1467</v>
      </c>
      <c r="J587" s="411">
        <v>25228.37</v>
      </c>
    </row>
    <row r="588" spans="2:10" ht="30" x14ac:dyDescent="0.4">
      <c r="B588" s="340"/>
      <c r="C588" s="408" t="s">
        <v>3009</v>
      </c>
      <c r="D588" s="408" t="s">
        <v>1466</v>
      </c>
      <c r="E588" s="408" t="s">
        <v>1432</v>
      </c>
      <c r="I588" s="332" t="s">
        <v>1467</v>
      </c>
      <c r="J588" s="411">
        <v>25227.759999999998</v>
      </c>
    </row>
    <row r="589" spans="2:10" ht="30" x14ac:dyDescent="0.4">
      <c r="B589" s="340"/>
      <c r="C589" s="408" t="s">
        <v>3009</v>
      </c>
      <c r="D589" s="408" t="s">
        <v>1468</v>
      </c>
      <c r="E589" s="408" t="s">
        <v>3467</v>
      </c>
      <c r="I589" s="332" t="s">
        <v>1467</v>
      </c>
      <c r="J589" s="411">
        <v>1500</v>
      </c>
    </row>
    <row r="590" spans="2:10" ht="15" x14ac:dyDescent="0.4">
      <c r="B590" s="340"/>
      <c r="C590" s="408" t="s">
        <v>3225</v>
      </c>
      <c r="D590" s="408" t="s">
        <v>1468</v>
      </c>
      <c r="E590" s="408" t="s">
        <v>1432</v>
      </c>
      <c r="I590" s="332" t="s">
        <v>1467</v>
      </c>
      <c r="J590" s="411">
        <v>138.25</v>
      </c>
    </row>
    <row r="591" spans="2:10" ht="15" x14ac:dyDescent="0.4">
      <c r="B591" s="340"/>
      <c r="C591" s="408" t="s">
        <v>2681</v>
      </c>
      <c r="D591" s="408" t="s">
        <v>1466</v>
      </c>
      <c r="E591" s="408" t="s">
        <v>1475</v>
      </c>
      <c r="I591" s="332" t="s">
        <v>1467</v>
      </c>
      <c r="J591" s="411">
        <v>41279322.989999995</v>
      </c>
    </row>
    <row r="592" spans="2:10" ht="15" x14ac:dyDescent="0.4">
      <c r="B592" s="340"/>
      <c r="C592" s="408" t="s">
        <v>2681</v>
      </c>
      <c r="D592" s="408" t="s">
        <v>1466</v>
      </c>
      <c r="E592" s="408" t="s">
        <v>3467</v>
      </c>
      <c r="I592" s="332" t="s">
        <v>1467</v>
      </c>
      <c r="J592" s="411">
        <v>36781159.579999998</v>
      </c>
    </row>
    <row r="593" spans="2:10" ht="15" x14ac:dyDescent="0.4">
      <c r="B593" s="340"/>
      <c r="C593" s="408" t="s">
        <v>2681</v>
      </c>
      <c r="D593" s="408" t="s">
        <v>1466</v>
      </c>
      <c r="E593" s="408" t="s">
        <v>3469</v>
      </c>
      <c r="I593" s="332" t="s">
        <v>1467</v>
      </c>
      <c r="J593" s="411">
        <v>20928389.399999999</v>
      </c>
    </row>
    <row r="594" spans="2:10" ht="15" x14ac:dyDescent="0.4">
      <c r="B594" s="340"/>
      <c r="C594" s="408" t="s">
        <v>2681</v>
      </c>
      <c r="D594" s="408" t="s">
        <v>1466</v>
      </c>
      <c r="E594" s="408" t="s">
        <v>3468</v>
      </c>
      <c r="I594" s="332" t="s">
        <v>1467</v>
      </c>
      <c r="J594" s="411">
        <v>4013077.3</v>
      </c>
    </row>
    <row r="595" spans="2:10" ht="15" x14ac:dyDescent="0.4">
      <c r="B595" s="340"/>
      <c r="C595" s="408" t="s">
        <v>2681</v>
      </c>
      <c r="D595" s="408" t="s">
        <v>1468</v>
      </c>
      <c r="E595" s="408" t="s">
        <v>3467</v>
      </c>
      <c r="I595" s="332" t="s">
        <v>1467</v>
      </c>
      <c r="J595" s="411">
        <v>539512.5</v>
      </c>
    </row>
    <row r="596" spans="2:10" ht="15" x14ac:dyDescent="0.4">
      <c r="B596" s="340"/>
      <c r="C596" s="408" t="s">
        <v>2681</v>
      </c>
      <c r="D596" s="408" t="s">
        <v>1466</v>
      </c>
      <c r="E596" s="408" t="s">
        <v>1432</v>
      </c>
      <c r="I596" s="332" t="s">
        <v>1467</v>
      </c>
      <c r="J596" s="411">
        <v>231750.33000000002</v>
      </c>
    </row>
    <row r="597" spans="2:10" ht="15" x14ac:dyDescent="0.4">
      <c r="B597" s="340"/>
      <c r="C597" s="408" t="s">
        <v>2681</v>
      </c>
      <c r="D597" s="408" t="s">
        <v>1468</v>
      </c>
      <c r="E597" s="408" t="s">
        <v>1432</v>
      </c>
      <c r="I597" s="332" t="s">
        <v>1467</v>
      </c>
      <c r="J597" s="411">
        <v>60409</v>
      </c>
    </row>
    <row r="598" spans="2:10" ht="15" x14ac:dyDescent="0.4">
      <c r="B598" s="340"/>
      <c r="C598" s="408" t="s">
        <v>3010</v>
      </c>
      <c r="D598" s="408" t="s">
        <v>1466</v>
      </c>
      <c r="E598" s="408" t="s">
        <v>1432</v>
      </c>
      <c r="I598" s="332" t="s">
        <v>1467</v>
      </c>
      <c r="J598" s="411">
        <v>38062.14</v>
      </c>
    </row>
    <row r="599" spans="2:10" ht="15" x14ac:dyDescent="0.4">
      <c r="B599" s="340"/>
      <c r="C599" s="408" t="s">
        <v>3010</v>
      </c>
      <c r="D599" s="408" t="s">
        <v>1468</v>
      </c>
      <c r="E599" s="408" t="s">
        <v>1432</v>
      </c>
      <c r="I599" s="332" t="s">
        <v>1467</v>
      </c>
      <c r="J599" s="411">
        <v>35914.58</v>
      </c>
    </row>
    <row r="600" spans="2:10" ht="15" x14ac:dyDescent="0.4">
      <c r="B600" s="340"/>
      <c r="C600" s="408" t="s">
        <v>2727</v>
      </c>
      <c r="D600" s="408" t="s">
        <v>1466</v>
      </c>
      <c r="E600" s="408" t="s">
        <v>3469</v>
      </c>
      <c r="I600" s="332" t="s">
        <v>1467</v>
      </c>
      <c r="J600" s="411">
        <v>2222494.8200000003</v>
      </c>
    </row>
    <row r="601" spans="2:10" ht="15" x14ac:dyDescent="0.4">
      <c r="B601" s="340"/>
      <c r="C601" s="408" t="s">
        <v>2727</v>
      </c>
      <c r="D601" s="408" t="s">
        <v>1466</v>
      </c>
      <c r="E601" s="408" t="s">
        <v>3467</v>
      </c>
      <c r="I601" s="332" t="s">
        <v>1467</v>
      </c>
      <c r="J601" s="411">
        <v>2005397.3800000001</v>
      </c>
    </row>
    <row r="602" spans="2:10" ht="15" x14ac:dyDescent="0.4">
      <c r="B602" s="340"/>
      <c r="C602" s="408" t="s">
        <v>2727</v>
      </c>
      <c r="D602" s="408" t="s">
        <v>1470</v>
      </c>
      <c r="E602" s="408" t="s">
        <v>1432</v>
      </c>
      <c r="I602" s="332" t="s">
        <v>1467</v>
      </c>
      <c r="J602" s="411">
        <v>2000000</v>
      </c>
    </row>
    <row r="603" spans="2:10" ht="15" x14ac:dyDescent="0.4">
      <c r="B603" s="340"/>
      <c r="C603" s="408" t="s">
        <v>2727</v>
      </c>
      <c r="D603" s="408" t="s">
        <v>1466</v>
      </c>
      <c r="E603" s="408" t="s">
        <v>1475</v>
      </c>
      <c r="I603" s="332" t="s">
        <v>1467</v>
      </c>
      <c r="J603" s="411">
        <v>706737.18</v>
      </c>
    </row>
    <row r="604" spans="2:10" ht="15" x14ac:dyDescent="0.4">
      <c r="B604" s="340"/>
      <c r="C604" s="408" t="s">
        <v>2727</v>
      </c>
      <c r="D604" s="408" t="s">
        <v>1466</v>
      </c>
      <c r="E604" s="408" t="s">
        <v>3468</v>
      </c>
      <c r="I604" s="332" t="s">
        <v>1467</v>
      </c>
      <c r="J604" s="411">
        <v>46982.93</v>
      </c>
    </row>
    <row r="605" spans="2:10" ht="15" x14ac:dyDescent="0.4">
      <c r="B605" s="340"/>
      <c r="C605" s="408" t="s">
        <v>2727</v>
      </c>
      <c r="D605" s="408" t="s">
        <v>1468</v>
      </c>
      <c r="E605" s="408" t="s">
        <v>3467</v>
      </c>
      <c r="I605" s="332" t="s">
        <v>1467</v>
      </c>
      <c r="J605" s="411">
        <v>37550</v>
      </c>
    </row>
    <row r="606" spans="2:10" ht="15" x14ac:dyDescent="0.4">
      <c r="B606" s="340"/>
      <c r="C606" s="408" t="s">
        <v>2727</v>
      </c>
      <c r="D606" s="408" t="s">
        <v>1466</v>
      </c>
      <c r="E606" s="408" t="s">
        <v>1432</v>
      </c>
      <c r="I606" s="332" t="s">
        <v>1467</v>
      </c>
      <c r="J606" s="411">
        <v>17652.95</v>
      </c>
    </row>
    <row r="607" spans="2:10" ht="15" x14ac:dyDescent="0.4">
      <c r="B607" s="340"/>
      <c r="C607" s="408" t="s">
        <v>2727</v>
      </c>
      <c r="D607" s="408" t="s">
        <v>1468</v>
      </c>
      <c r="E607" s="408" t="s">
        <v>1432</v>
      </c>
      <c r="I607" s="332" t="s">
        <v>1467</v>
      </c>
      <c r="J607" s="411">
        <v>4106</v>
      </c>
    </row>
    <row r="608" spans="2:10" ht="15" x14ac:dyDescent="0.4">
      <c r="B608" s="340"/>
      <c r="C608" s="408" t="s">
        <v>2727</v>
      </c>
      <c r="D608" s="408" t="s">
        <v>1471</v>
      </c>
      <c r="E608" s="408" t="s">
        <v>3467</v>
      </c>
      <c r="I608" s="332" t="s">
        <v>1467</v>
      </c>
      <c r="J608" s="411">
        <v>0</v>
      </c>
    </row>
    <row r="609" spans="2:10" ht="15" x14ac:dyDescent="0.4">
      <c r="B609" s="340"/>
      <c r="C609" s="408" t="s">
        <v>3011</v>
      </c>
      <c r="D609" s="408" t="s">
        <v>1466</v>
      </c>
      <c r="E609" s="408" t="s">
        <v>1432</v>
      </c>
      <c r="I609" s="332" t="s">
        <v>1467</v>
      </c>
      <c r="J609" s="411">
        <v>2</v>
      </c>
    </row>
    <row r="610" spans="2:10" ht="15" x14ac:dyDescent="0.4">
      <c r="B610" s="340"/>
      <c r="C610" s="408" t="s">
        <v>3011</v>
      </c>
      <c r="D610" s="408" t="s">
        <v>1468</v>
      </c>
      <c r="E610" s="408" t="s">
        <v>1432</v>
      </c>
      <c r="I610" s="332" t="s">
        <v>1467</v>
      </c>
      <c r="J610" s="411">
        <v>1.07</v>
      </c>
    </row>
    <row r="611" spans="2:10" ht="15" x14ac:dyDescent="0.4">
      <c r="B611" s="340"/>
      <c r="C611" s="408" t="s">
        <v>3012</v>
      </c>
      <c r="D611" s="408" t="s">
        <v>1466</v>
      </c>
      <c r="E611" s="408" t="s">
        <v>1432</v>
      </c>
      <c r="I611" s="332" t="s">
        <v>1467</v>
      </c>
      <c r="J611" s="411">
        <v>3445.61</v>
      </c>
    </row>
    <row r="612" spans="2:10" ht="15" x14ac:dyDescent="0.4">
      <c r="B612" s="340"/>
      <c r="C612" s="408" t="s">
        <v>2625</v>
      </c>
      <c r="D612" s="408" t="s">
        <v>1466</v>
      </c>
      <c r="E612" s="408" t="s">
        <v>3467</v>
      </c>
      <c r="I612" s="332" t="s">
        <v>1467</v>
      </c>
      <c r="J612" s="411">
        <v>22407208.920000002</v>
      </c>
    </row>
    <row r="613" spans="2:10" ht="15" x14ac:dyDescent="0.4">
      <c r="B613" s="340"/>
      <c r="C613" s="408" t="s">
        <v>2625</v>
      </c>
      <c r="D613" s="408" t="s">
        <v>1466</v>
      </c>
      <c r="E613" s="408" t="s">
        <v>1475</v>
      </c>
      <c r="I613" s="332" t="s">
        <v>1467</v>
      </c>
      <c r="J613" s="411">
        <v>5164466.43</v>
      </c>
    </row>
    <row r="614" spans="2:10" ht="15" x14ac:dyDescent="0.4">
      <c r="B614" s="340"/>
      <c r="C614" s="408" t="s">
        <v>2625</v>
      </c>
      <c r="D614" s="408" t="s">
        <v>1466</v>
      </c>
      <c r="E614" s="408" t="s">
        <v>3469</v>
      </c>
      <c r="I614" s="332" t="s">
        <v>1467</v>
      </c>
      <c r="J614" s="411">
        <v>3038139.77</v>
      </c>
    </row>
    <row r="615" spans="2:10" ht="15" x14ac:dyDescent="0.4">
      <c r="B615" s="340"/>
      <c r="C615" s="408" t="s">
        <v>2625</v>
      </c>
      <c r="D615" s="408" t="s">
        <v>1468</v>
      </c>
      <c r="E615" s="408" t="s">
        <v>1432</v>
      </c>
      <c r="I615" s="332" t="s">
        <v>1467</v>
      </c>
      <c r="J615" s="411">
        <v>2945249.33</v>
      </c>
    </row>
    <row r="616" spans="2:10" ht="15" x14ac:dyDescent="0.4">
      <c r="B616" s="340"/>
      <c r="C616" s="408" t="s">
        <v>2625</v>
      </c>
      <c r="D616" s="408" t="s">
        <v>1468</v>
      </c>
      <c r="E616" s="408" t="s">
        <v>3467</v>
      </c>
      <c r="I616" s="332" t="s">
        <v>1467</v>
      </c>
      <c r="J616" s="411">
        <v>308167</v>
      </c>
    </row>
    <row r="617" spans="2:10" ht="15" x14ac:dyDescent="0.4">
      <c r="B617" s="340"/>
      <c r="C617" s="408" t="s">
        <v>2625</v>
      </c>
      <c r="D617" s="408" t="s">
        <v>1466</v>
      </c>
      <c r="E617" s="408" t="s">
        <v>1432</v>
      </c>
      <c r="I617" s="332" t="s">
        <v>1467</v>
      </c>
      <c r="J617" s="411">
        <v>285099.36</v>
      </c>
    </row>
    <row r="618" spans="2:10" ht="15" x14ac:dyDescent="0.4">
      <c r="B618" s="340"/>
      <c r="C618" s="408" t="s">
        <v>2625</v>
      </c>
      <c r="D618" s="408" t="s">
        <v>2842</v>
      </c>
      <c r="E618" s="408" t="s">
        <v>3467</v>
      </c>
      <c r="I618" s="332" t="s">
        <v>1467</v>
      </c>
      <c r="J618" s="411">
        <v>7000</v>
      </c>
    </row>
    <row r="619" spans="2:10" ht="15" x14ac:dyDescent="0.4">
      <c r="B619" s="340"/>
      <c r="C619" s="408" t="s">
        <v>3013</v>
      </c>
      <c r="D619" s="408" t="s">
        <v>1466</v>
      </c>
      <c r="E619" s="408" t="s">
        <v>1432</v>
      </c>
      <c r="I619" s="332" t="s">
        <v>1467</v>
      </c>
      <c r="J619" s="411">
        <v>17341.3</v>
      </c>
    </row>
    <row r="620" spans="2:10" ht="15" x14ac:dyDescent="0.4">
      <c r="B620" s="340"/>
      <c r="C620" s="408" t="s">
        <v>3013</v>
      </c>
      <c r="D620" s="408" t="s">
        <v>1468</v>
      </c>
      <c r="E620" s="408" t="s">
        <v>1432</v>
      </c>
      <c r="I620" s="332" t="s">
        <v>1467</v>
      </c>
      <c r="J620" s="411">
        <v>17192.07</v>
      </c>
    </row>
    <row r="621" spans="2:10" ht="30" x14ac:dyDescent="0.4">
      <c r="B621" s="340"/>
      <c r="C621" s="408" t="s">
        <v>2864</v>
      </c>
      <c r="D621" s="408" t="s">
        <v>1466</v>
      </c>
      <c r="E621" s="408" t="s">
        <v>3469</v>
      </c>
      <c r="I621" s="332" t="s">
        <v>1467</v>
      </c>
      <c r="J621" s="411">
        <v>2180</v>
      </c>
    </row>
    <row r="622" spans="2:10" ht="30" x14ac:dyDescent="0.4">
      <c r="B622" s="340"/>
      <c r="C622" s="408" t="s">
        <v>2864</v>
      </c>
      <c r="D622" s="408" t="s">
        <v>1466</v>
      </c>
      <c r="E622" s="408" t="s">
        <v>1475</v>
      </c>
      <c r="I622" s="332" t="s">
        <v>1467</v>
      </c>
      <c r="J622" s="411">
        <v>378.26</v>
      </c>
    </row>
    <row r="623" spans="2:10" ht="15" x14ac:dyDescent="0.4">
      <c r="B623" s="340"/>
      <c r="C623" s="408" t="s">
        <v>3226</v>
      </c>
      <c r="D623" s="408" t="s">
        <v>1468</v>
      </c>
      <c r="E623" s="408" t="s">
        <v>1432</v>
      </c>
      <c r="I623" s="332" t="s">
        <v>1467</v>
      </c>
      <c r="J623" s="411">
        <v>185.42</v>
      </c>
    </row>
    <row r="624" spans="2:10" ht="30" x14ac:dyDescent="0.4">
      <c r="B624" s="340"/>
      <c r="C624" s="408" t="s">
        <v>3014</v>
      </c>
      <c r="D624" s="408" t="s">
        <v>1468</v>
      </c>
      <c r="E624" s="408" t="s">
        <v>1432</v>
      </c>
      <c r="I624" s="332" t="s">
        <v>1467</v>
      </c>
      <c r="J624" s="411">
        <v>2429.73</v>
      </c>
    </row>
    <row r="625" spans="2:10" ht="30" x14ac:dyDescent="0.4">
      <c r="B625" s="340"/>
      <c r="C625" s="408" t="s">
        <v>3014</v>
      </c>
      <c r="D625" s="408" t="s">
        <v>1466</v>
      </c>
      <c r="E625" s="408" t="s">
        <v>1432</v>
      </c>
      <c r="I625" s="332" t="s">
        <v>1467</v>
      </c>
      <c r="J625" s="411">
        <v>46.26</v>
      </c>
    </row>
    <row r="626" spans="2:10" ht="30" x14ac:dyDescent="0.4">
      <c r="B626" s="340"/>
      <c r="C626" s="408" t="s">
        <v>2889</v>
      </c>
      <c r="D626" s="408" t="s">
        <v>1466</v>
      </c>
      <c r="E626" s="408" t="s">
        <v>1475</v>
      </c>
      <c r="I626" s="332" t="s">
        <v>1467</v>
      </c>
      <c r="J626" s="411">
        <v>378.26</v>
      </c>
    </row>
    <row r="627" spans="2:10" ht="15" x14ac:dyDescent="0.4">
      <c r="B627" s="340"/>
      <c r="C627" s="408" t="s">
        <v>3015</v>
      </c>
      <c r="D627" s="408" t="s">
        <v>1468</v>
      </c>
      <c r="E627" s="408" t="s">
        <v>3467</v>
      </c>
      <c r="I627" s="332" t="s">
        <v>1467</v>
      </c>
      <c r="J627" s="411">
        <v>13000</v>
      </c>
    </row>
    <row r="628" spans="2:10" ht="15" x14ac:dyDescent="0.4">
      <c r="B628" s="340"/>
      <c r="C628" s="408" t="s">
        <v>3015</v>
      </c>
      <c r="D628" s="408" t="s">
        <v>1466</v>
      </c>
      <c r="E628" s="408" t="s">
        <v>1432</v>
      </c>
      <c r="I628" s="332" t="s">
        <v>1467</v>
      </c>
      <c r="J628" s="411">
        <v>147.5</v>
      </c>
    </row>
    <row r="629" spans="2:10" ht="15" x14ac:dyDescent="0.4">
      <c r="B629" s="340"/>
      <c r="C629" s="408" t="s">
        <v>3015</v>
      </c>
      <c r="D629" s="408" t="s">
        <v>1468</v>
      </c>
      <c r="E629" s="408" t="s">
        <v>1432</v>
      </c>
      <c r="I629" s="332" t="s">
        <v>1467</v>
      </c>
      <c r="J629" s="411">
        <v>147.5</v>
      </c>
    </row>
    <row r="630" spans="2:10" ht="30" x14ac:dyDescent="0.4">
      <c r="B630" s="340"/>
      <c r="C630" s="408" t="s">
        <v>3227</v>
      </c>
      <c r="D630" s="408" t="s">
        <v>1468</v>
      </c>
      <c r="E630" s="408" t="s">
        <v>1432</v>
      </c>
      <c r="I630" s="332" t="s">
        <v>1467</v>
      </c>
      <c r="J630" s="411">
        <v>2147.5700000000002</v>
      </c>
    </row>
    <row r="631" spans="2:10" ht="15" x14ac:dyDescent="0.4">
      <c r="B631" s="340"/>
      <c r="C631" s="408" t="s">
        <v>2785</v>
      </c>
      <c r="D631" s="408" t="s">
        <v>1468</v>
      </c>
      <c r="E631" s="408" t="s">
        <v>1432</v>
      </c>
      <c r="I631" s="332" t="s">
        <v>1467</v>
      </c>
      <c r="J631" s="411">
        <v>178933.88</v>
      </c>
    </row>
    <row r="632" spans="2:10" ht="15" x14ac:dyDescent="0.4">
      <c r="B632" s="340"/>
      <c r="C632" s="408" t="s">
        <v>2785</v>
      </c>
      <c r="D632" s="408" t="s">
        <v>1466</v>
      </c>
      <c r="E632" s="408" t="s">
        <v>1432</v>
      </c>
      <c r="I632" s="332" t="s">
        <v>1467</v>
      </c>
      <c r="J632" s="411">
        <v>175488.28</v>
      </c>
    </row>
    <row r="633" spans="2:10" ht="15" x14ac:dyDescent="0.4">
      <c r="B633" s="340"/>
      <c r="C633" s="408" t="s">
        <v>2785</v>
      </c>
      <c r="D633" s="408" t="s">
        <v>1466</v>
      </c>
      <c r="E633" s="408" t="s">
        <v>3467</v>
      </c>
      <c r="I633" s="332" t="s">
        <v>1467</v>
      </c>
      <c r="J633" s="411">
        <v>22385.360000000001</v>
      </c>
    </row>
    <row r="634" spans="2:10" ht="15" x14ac:dyDescent="0.4">
      <c r="B634" s="340"/>
      <c r="C634" s="408" t="s">
        <v>2761</v>
      </c>
      <c r="D634" s="408" t="s">
        <v>1470</v>
      </c>
      <c r="E634" s="408" t="s">
        <v>1432</v>
      </c>
      <c r="I634" s="332" t="s">
        <v>1467</v>
      </c>
      <c r="J634" s="411">
        <v>832605</v>
      </c>
    </row>
    <row r="635" spans="2:10" ht="15" x14ac:dyDescent="0.4">
      <c r="B635" s="340"/>
      <c r="C635" s="408" t="s">
        <v>2761</v>
      </c>
      <c r="D635" s="408" t="s">
        <v>1470</v>
      </c>
      <c r="E635" s="408" t="s">
        <v>3467</v>
      </c>
      <c r="I635" s="332" t="s">
        <v>1467</v>
      </c>
      <c r="J635" s="411">
        <v>750000</v>
      </c>
    </row>
    <row r="636" spans="2:10" ht="15" x14ac:dyDescent="0.4">
      <c r="B636" s="340"/>
      <c r="C636" s="408" t="s">
        <v>2761</v>
      </c>
      <c r="D636" s="408" t="s">
        <v>1466</v>
      </c>
      <c r="E636" s="408" t="s">
        <v>1432</v>
      </c>
      <c r="I636" s="332" t="s">
        <v>1467</v>
      </c>
      <c r="J636" s="411">
        <v>188012.19</v>
      </c>
    </row>
    <row r="637" spans="2:10" ht="15" x14ac:dyDescent="0.4">
      <c r="B637" s="340"/>
      <c r="C637" s="408" t="s">
        <v>2761</v>
      </c>
      <c r="D637" s="408" t="s">
        <v>1468</v>
      </c>
      <c r="E637" s="408" t="s">
        <v>1432</v>
      </c>
      <c r="I637" s="332" t="s">
        <v>1467</v>
      </c>
      <c r="J637" s="411">
        <v>187976.19</v>
      </c>
    </row>
    <row r="638" spans="2:10" ht="15" x14ac:dyDescent="0.4">
      <c r="B638" s="340"/>
      <c r="C638" s="408" t="s">
        <v>2761</v>
      </c>
      <c r="D638" s="408" t="s">
        <v>1466</v>
      </c>
      <c r="E638" s="408" t="s">
        <v>1475</v>
      </c>
      <c r="I638" s="332" t="s">
        <v>1467</v>
      </c>
      <c r="J638" s="411">
        <v>0</v>
      </c>
    </row>
    <row r="639" spans="2:10" ht="15" x14ac:dyDescent="0.4">
      <c r="B639" s="340"/>
      <c r="C639" s="408" t="s">
        <v>2761</v>
      </c>
      <c r="D639" s="408" t="s">
        <v>1466</v>
      </c>
      <c r="E639" s="408" t="s">
        <v>3467</v>
      </c>
      <c r="I639" s="332" t="s">
        <v>1467</v>
      </c>
      <c r="J639" s="411">
        <v>0</v>
      </c>
    </row>
    <row r="640" spans="2:10" ht="15" x14ac:dyDescent="0.4">
      <c r="B640" s="340"/>
      <c r="C640" s="408" t="s">
        <v>2761</v>
      </c>
      <c r="D640" s="408" t="s">
        <v>1466</v>
      </c>
      <c r="E640" s="408" t="s">
        <v>3468</v>
      </c>
      <c r="I640" s="332" t="s">
        <v>1467</v>
      </c>
      <c r="J640" s="411">
        <v>0</v>
      </c>
    </row>
    <row r="641" spans="2:10" ht="15" x14ac:dyDescent="0.4">
      <c r="B641" s="340"/>
      <c r="C641" s="408" t="s">
        <v>2761</v>
      </c>
      <c r="D641" s="408" t="s">
        <v>1468</v>
      </c>
      <c r="E641" s="408" t="s">
        <v>3467</v>
      </c>
      <c r="I641" s="332" t="s">
        <v>1467</v>
      </c>
      <c r="J641" s="411">
        <v>0</v>
      </c>
    </row>
    <row r="642" spans="2:10" ht="30" x14ac:dyDescent="0.4">
      <c r="B642" s="340"/>
      <c r="C642" s="408" t="s">
        <v>3016</v>
      </c>
      <c r="D642" s="408" t="s">
        <v>1468</v>
      </c>
      <c r="E642" s="408" t="s">
        <v>3467</v>
      </c>
      <c r="I642" s="332" t="s">
        <v>1467</v>
      </c>
      <c r="J642" s="411">
        <v>10500</v>
      </c>
    </row>
    <row r="643" spans="2:10" ht="30" x14ac:dyDescent="0.4">
      <c r="B643" s="340"/>
      <c r="C643" s="408" t="s">
        <v>3016</v>
      </c>
      <c r="D643" s="408" t="s">
        <v>1468</v>
      </c>
      <c r="E643" s="408" t="s">
        <v>1432</v>
      </c>
      <c r="I643" s="332" t="s">
        <v>1467</v>
      </c>
      <c r="J643" s="411">
        <v>2860.33</v>
      </c>
    </row>
    <row r="644" spans="2:10" ht="30" x14ac:dyDescent="0.4">
      <c r="B644" s="340"/>
      <c r="C644" s="408" t="s">
        <v>3016</v>
      </c>
      <c r="D644" s="408" t="s">
        <v>1466</v>
      </c>
      <c r="E644" s="408" t="s">
        <v>1432</v>
      </c>
      <c r="I644" s="332" t="s">
        <v>1467</v>
      </c>
      <c r="J644" s="411">
        <v>613.9</v>
      </c>
    </row>
    <row r="645" spans="2:10" ht="30" x14ac:dyDescent="0.4">
      <c r="B645" s="340"/>
      <c r="C645" s="408" t="s">
        <v>3017</v>
      </c>
      <c r="D645" s="408" t="s">
        <v>1466</v>
      </c>
      <c r="E645" s="408" t="s">
        <v>1432</v>
      </c>
      <c r="I645" s="332" t="s">
        <v>1467</v>
      </c>
      <c r="J645" s="411">
        <v>11.71</v>
      </c>
    </row>
    <row r="646" spans="2:10" ht="30" x14ac:dyDescent="0.4">
      <c r="B646" s="340"/>
      <c r="C646" s="408" t="s">
        <v>3018</v>
      </c>
      <c r="D646" s="408" t="s">
        <v>1468</v>
      </c>
      <c r="E646" s="408" t="s">
        <v>1432</v>
      </c>
      <c r="I646" s="332" t="s">
        <v>1467</v>
      </c>
      <c r="J646" s="411">
        <v>4237.76</v>
      </c>
    </row>
    <row r="647" spans="2:10" ht="30" x14ac:dyDescent="0.4">
      <c r="B647" s="340"/>
      <c r="C647" s="408" t="s">
        <v>3018</v>
      </c>
      <c r="D647" s="408" t="s">
        <v>1466</v>
      </c>
      <c r="E647" s="408" t="s">
        <v>1432</v>
      </c>
      <c r="I647" s="332" t="s">
        <v>1467</v>
      </c>
      <c r="J647" s="411">
        <v>4037.46</v>
      </c>
    </row>
    <row r="648" spans="2:10" ht="30" x14ac:dyDescent="0.4">
      <c r="B648" s="340"/>
      <c r="C648" s="408" t="s">
        <v>3019</v>
      </c>
      <c r="D648" s="408" t="s">
        <v>1468</v>
      </c>
      <c r="E648" s="408" t="s">
        <v>1432</v>
      </c>
      <c r="I648" s="332" t="s">
        <v>1467</v>
      </c>
      <c r="J648" s="411">
        <v>9974.94</v>
      </c>
    </row>
    <row r="649" spans="2:10" ht="30" x14ac:dyDescent="0.4">
      <c r="B649" s="340"/>
      <c r="C649" s="408" t="s">
        <v>3019</v>
      </c>
      <c r="D649" s="408" t="s">
        <v>1466</v>
      </c>
      <c r="E649" s="408" t="s">
        <v>1432</v>
      </c>
      <c r="I649" s="332" t="s">
        <v>1467</v>
      </c>
      <c r="J649" s="411">
        <v>7270.89</v>
      </c>
    </row>
    <row r="650" spans="2:10" ht="15" x14ac:dyDescent="0.4">
      <c r="B650" s="340"/>
      <c r="C650" s="408" t="s">
        <v>3020</v>
      </c>
      <c r="D650" s="408" t="s">
        <v>1466</v>
      </c>
      <c r="E650" s="408" t="s">
        <v>1432</v>
      </c>
      <c r="I650" s="332" t="s">
        <v>1467</v>
      </c>
      <c r="J650" s="411">
        <v>96.76</v>
      </c>
    </row>
    <row r="651" spans="2:10" ht="15" x14ac:dyDescent="0.4">
      <c r="B651" s="340"/>
      <c r="C651" s="408" t="s">
        <v>3020</v>
      </c>
      <c r="D651" s="408" t="s">
        <v>1468</v>
      </c>
      <c r="E651" s="408" t="s">
        <v>1432</v>
      </c>
      <c r="I651" s="332" t="s">
        <v>1467</v>
      </c>
      <c r="J651" s="411">
        <v>96.76</v>
      </c>
    </row>
    <row r="652" spans="2:10" ht="15" x14ac:dyDescent="0.4">
      <c r="B652" s="340"/>
      <c r="C652" s="408" t="s">
        <v>2865</v>
      </c>
      <c r="D652" s="408" t="s">
        <v>1466</v>
      </c>
      <c r="E652" s="408" t="s">
        <v>1475</v>
      </c>
      <c r="I652" s="332" t="s">
        <v>1467</v>
      </c>
      <c r="J652" s="411">
        <v>126.09</v>
      </c>
    </row>
    <row r="653" spans="2:10" ht="30" x14ac:dyDescent="0.4">
      <c r="B653" s="340"/>
      <c r="C653" s="408" t="s">
        <v>3228</v>
      </c>
      <c r="D653" s="408" t="s">
        <v>1468</v>
      </c>
      <c r="E653" s="408" t="s">
        <v>1432</v>
      </c>
      <c r="I653" s="332" t="s">
        <v>1467</v>
      </c>
      <c r="J653" s="411">
        <v>1281.92</v>
      </c>
    </row>
    <row r="654" spans="2:10" ht="15" x14ac:dyDescent="0.4">
      <c r="B654" s="340"/>
      <c r="C654" s="408" t="s">
        <v>3229</v>
      </c>
      <c r="D654" s="408" t="s">
        <v>1468</v>
      </c>
      <c r="E654" s="408" t="s">
        <v>1432</v>
      </c>
      <c r="I654" s="332" t="s">
        <v>1467</v>
      </c>
      <c r="J654" s="411">
        <v>18.87</v>
      </c>
    </row>
    <row r="655" spans="2:10" ht="15" x14ac:dyDescent="0.4">
      <c r="B655" s="340"/>
      <c r="C655" s="408" t="s">
        <v>2890</v>
      </c>
      <c r="D655" s="408" t="s">
        <v>1466</v>
      </c>
      <c r="E655" s="408" t="s">
        <v>1432</v>
      </c>
      <c r="I655" s="332" t="s">
        <v>1467</v>
      </c>
      <c r="J655" s="411">
        <v>142.22999999999999</v>
      </c>
    </row>
    <row r="656" spans="2:10" ht="15" x14ac:dyDescent="0.4">
      <c r="B656" s="340"/>
      <c r="C656" s="408" t="s">
        <v>2890</v>
      </c>
      <c r="D656" s="408" t="s">
        <v>1468</v>
      </c>
      <c r="E656" s="408" t="s">
        <v>1432</v>
      </c>
      <c r="I656" s="332" t="s">
        <v>1467</v>
      </c>
      <c r="J656" s="411">
        <v>142.22999999999999</v>
      </c>
    </row>
    <row r="657" spans="2:10" ht="15" x14ac:dyDescent="0.4">
      <c r="B657" s="340"/>
      <c r="C657" s="408" t="s">
        <v>2890</v>
      </c>
      <c r="D657" s="408" t="s">
        <v>1466</v>
      </c>
      <c r="E657" s="408" t="s">
        <v>1475</v>
      </c>
      <c r="I657" s="332" t="s">
        <v>1467</v>
      </c>
      <c r="J657" s="411">
        <v>126.09</v>
      </c>
    </row>
    <row r="658" spans="2:10" ht="15" x14ac:dyDescent="0.4">
      <c r="B658" s="340"/>
      <c r="C658" s="408" t="s">
        <v>3230</v>
      </c>
      <c r="D658" s="408" t="s">
        <v>1468</v>
      </c>
      <c r="E658" s="408" t="s">
        <v>1432</v>
      </c>
      <c r="I658" s="332" t="s">
        <v>1467</v>
      </c>
      <c r="J658" s="411">
        <v>10259.459999999999</v>
      </c>
    </row>
    <row r="659" spans="2:10" ht="15" x14ac:dyDescent="0.4">
      <c r="B659" s="340"/>
      <c r="C659" s="408" t="s">
        <v>3021</v>
      </c>
      <c r="D659" s="408" t="s">
        <v>1468</v>
      </c>
      <c r="E659" s="408" t="s">
        <v>3467</v>
      </c>
      <c r="I659" s="332" t="s">
        <v>1467</v>
      </c>
      <c r="J659" s="411">
        <v>165500</v>
      </c>
    </row>
    <row r="660" spans="2:10" ht="15" x14ac:dyDescent="0.4">
      <c r="B660" s="340"/>
      <c r="C660" s="408" t="s">
        <v>3021</v>
      </c>
      <c r="D660" s="408" t="s">
        <v>1466</v>
      </c>
      <c r="E660" s="408" t="s">
        <v>1432</v>
      </c>
      <c r="I660" s="332" t="s">
        <v>1467</v>
      </c>
      <c r="J660" s="411">
        <v>2999.48</v>
      </c>
    </row>
    <row r="661" spans="2:10" ht="15" x14ac:dyDescent="0.4">
      <c r="B661" s="340"/>
      <c r="C661" s="408" t="s">
        <v>3021</v>
      </c>
      <c r="D661" s="408" t="s">
        <v>1468</v>
      </c>
      <c r="E661" s="408" t="s">
        <v>1432</v>
      </c>
      <c r="I661" s="332" t="s">
        <v>1467</v>
      </c>
      <c r="J661" s="411">
        <v>808.66</v>
      </c>
    </row>
    <row r="662" spans="2:10" ht="15" x14ac:dyDescent="0.4">
      <c r="B662" s="340"/>
      <c r="C662" s="408" t="s">
        <v>3022</v>
      </c>
      <c r="D662" s="408" t="s">
        <v>1466</v>
      </c>
      <c r="E662" s="408" t="s">
        <v>1432</v>
      </c>
      <c r="I662" s="332" t="s">
        <v>1467</v>
      </c>
      <c r="J662" s="411">
        <v>2.93</v>
      </c>
    </row>
    <row r="663" spans="2:10" ht="15" x14ac:dyDescent="0.4">
      <c r="B663" s="340"/>
      <c r="C663" s="408" t="s">
        <v>3022</v>
      </c>
      <c r="D663" s="408" t="s">
        <v>1468</v>
      </c>
      <c r="E663" s="408" t="s">
        <v>1432</v>
      </c>
      <c r="I663" s="332" t="s">
        <v>1467</v>
      </c>
      <c r="J663" s="411">
        <v>2.93</v>
      </c>
    </row>
    <row r="664" spans="2:10" ht="30" x14ac:dyDescent="0.4">
      <c r="B664" s="340"/>
      <c r="C664" s="408" t="s">
        <v>3023</v>
      </c>
      <c r="D664" s="408" t="s">
        <v>1466</v>
      </c>
      <c r="E664" s="408" t="s">
        <v>1432</v>
      </c>
      <c r="I664" s="332" t="s">
        <v>1467</v>
      </c>
      <c r="J664" s="411">
        <v>2704.05</v>
      </c>
    </row>
    <row r="665" spans="2:10" ht="30" x14ac:dyDescent="0.4">
      <c r="B665" s="340"/>
      <c r="C665" s="408" t="s">
        <v>3024</v>
      </c>
      <c r="D665" s="408" t="s">
        <v>1468</v>
      </c>
      <c r="E665" s="408" t="s">
        <v>3467</v>
      </c>
      <c r="I665" s="332" t="s">
        <v>1467</v>
      </c>
      <c r="J665" s="411">
        <v>30050</v>
      </c>
    </row>
    <row r="666" spans="2:10" ht="30" x14ac:dyDescent="0.4">
      <c r="B666" s="340"/>
      <c r="C666" s="408" t="s">
        <v>3024</v>
      </c>
      <c r="D666" s="408" t="s">
        <v>1466</v>
      </c>
      <c r="E666" s="408" t="s">
        <v>1432</v>
      </c>
      <c r="I666" s="332" t="s">
        <v>1467</v>
      </c>
      <c r="J666" s="411">
        <v>7.48</v>
      </c>
    </row>
    <row r="667" spans="2:10" ht="30" x14ac:dyDescent="0.4">
      <c r="B667" s="340"/>
      <c r="C667" s="408" t="s">
        <v>3024</v>
      </c>
      <c r="D667" s="408" t="s">
        <v>1468</v>
      </c>
      <c r="E667" s="408" t="s">
        <v>1432</v>
      </c>
      <c r="I667" s="332" t="s">
        <v>1467</v>
      </c>
      <c r="J667" s="411">
        <v>7.48</v>
      </c>
    </row>
    <row r="668" spans="2:10" ht="15" x14ac:dyDescent="0.4">
      <c r="B668" s="340"/>
      <c r="C668" s="408" t="s">
        <v>2799</v>
      </c>
      <c r="D668" s="408" t="s">
        <v>1468</v>
      </c>
      <c r="E668" s="408" t="s">
        <v>3467</v>
      </c>
      <c r="I668" s="332" t="s">
        <v>1467</v>
      </c>
      <c r="J668" s="411">
        <v>78750</v>
      </c>
    </row>
    <row r="669" spans="2:10" ht="15" x14ac:dyDescent="0.4">
      <c r="B669" s="340"/>
      <c r="C669" s="408" t="s">
        <v>2799</v>
      </c>
      <c r="D669" s="408" t="s">
        <v>1468</v>
      </c>
      <c r="E669" s="408" t="s">
        <v>1432</v>
      </c>
      <c r="I669" s="332" t="s">
        <v>1467</v>
      </c>
      <c r="J669" s="411">
        <v>7977.31</v>
      </c>
    </row>
    <row r="670" spans="2:10" ht="15" x14ac:dyDescent="0.4">
      <c r="B670" s="340"/>
      <c r="C670" s="408" t="s">
        <v>2799</v>
      </c>
      <c r="D670" s="408" t="s">
        <v>1466</v>
      </c>
      <c r="E670" s="408" t="s">
        <v>1432</v>
      </c>
      <c r="I670" s="332" t="s">
        <v>1467</v>
      </c>
      <c r="J670" s="411">
        <v>6746.57</v>
      </c>
    </row>
    <row r="671" spans="2:10" ht="15" x14ac:dyDescent="0.4">
      <c r="B671" s="340"/>
      <c r="C671" s="408" t="s">
        <v>2799</v>
      </c>
      <c r="D671" s="408" t="s">
        <v>1466</v>
      </c>
      <c r="E671" s="408" t="s">
        <v>3467</v>
      </c>
      <c r="I671" s="332" t="s">
        <v>1467</v>
      </c>
      <c r="J671" s="411">
        <v>797.75</v>
      </c>
    </row>
    <row r="672" spans="2:10" ht="15" x14ac:dyDescent="0.4">
      <c r="B672" s="340"/>
      <c r="C672" s="408" t="s">
        <v>3025</v>
      </c>
      <c r="D672" s="408" t="s">
        <v>1466</v>
      </c>
      <c r="E672" s="408" t="s">
        <v>1432</v>
      </c>
      <c r="I672" s="332" t="s">
        <v>1467</v>
      </c>
      <c r="J672" s="411">
        <v>8076.13</v>
      </c>
    </row>
    <row r="673" spans="2:10" ht="15" x14ac:dyDescent="0.4">
      <c r="B673" s="340"/>
      <c r="C673" s="408" t="s">
        <v>3025</v>
      </c>
      <c r="D673" s="408" t="s">
        <v>1468</v>
      </c>
      <c r="E673" s="408" t="s">
        <v>1432</v>
      </c>
      <c r="I673" s="332" t="s">
        <v>1467</v>
      </c>
      <c r="J673" s="411">
        <v>8076.13</v>
      </c>
    </row>
    <row r="674" spans="2:10" ht="15" x14ac:dyDescent="0.4">
      <c r="B674" s="340"/>
      <c r="C674" s="408" t="s">
        <v>3025</v>
      </c>
      <c r="D674" s="408" t="s">
        <v>1466</v>
      </c>
      <c r="E674" s="408" t="s">
        <v>3469</v>
      </c>
      <c r="I674" s="332" t="s">
        <v>1467</v>
      </c>
      <c r="J674" s="411">
        <v>6024</v>
      </c>
    </row>
    <row r="675" spans="2:10" ht="15" x14ac:dyDescent="0.4">
      <c r="B675" s="340"/>
      <c r="C675" s="408" t="s">
        <v>3026</v>
      </c>
      <c r="D675" s="408" t="s">
        <v>1466</v>
      </c>
      <c r="E675" s="408" t="s">
        <v>1432</v>
      </c>
      <c r="I675" s="332" t="s">
        <v>1467</v>
      </c>
      <c r="J675" s="411">
        <v>18.87</v>
      </c>
    </row>
    <row r="676" spans="2:10" ht="30" x14ac:dyDescent="0.4">
      <c r="B676" s="340"/>
      <c r="C676" s="408" t="s">
        <v>3027</v>
      </c>
      <c r="D676" s="408" t="s">
        <v>1466</v>
      </c>
      <c r="E676" s="408" t="s">
        <v>1432</v>
      </c>
      <c r="I676" s="332" t="s">
        <v>1467</v>
      </c>
      <c r="J676" s="411">
        <v>168.67</v>
      </c>
    </row>
    <row r="677" spans="2:10" ht="30" x14ac:dyDescent="0.4">
      <c r="B677" s="340"/>
      <c r="C677" s="408" t="s">
        <v>3027</v>
      </c>
      <c r="D677" s="408" t="s">
        <v>1468</v>
      </c>
      <c r="E677" s="408" t="s">
        <v>1432</v>
      </c>
      <c r="I677" s="332" t="s">
        <v>1467</v>
      </c>
      <c r="J677" s="411">
        <v>168.67</v>
      </c>
    </row>
    <row r="678" spans="2:10" ht="30" x14ac:dyDescent="0.4">
      <c r="B678" s="340"/>
      <c r="C678" s="408" t="s">
        <v>3027</v>
      </c>
      <c r="D678" s="408" t="s">
        <v>1468</v>
      </c>
      <c r="E678" s="408" t="s">
        <v>3467</v>
      </c>
      <c r="I678" s="332" t="s">
        <v>1467</v>
      </c>
      <c r="J678" s="411">
        <v>50</v>
      </c>
    </row>
    <row r="679" spans="2:10" ht="15" x14ac:dyDescent="0.4">
      <c r="B679" s="340"/>
      <c r="C679" s="408" t="s">
        <v>3028</v>
      </c>
      <c r="D679" s="408" t="s">
        <v>1468</v>
      </c>
      <c r="E679" s="408" t="s">
        <v>3467</v>
      </c>
      <c r="I679" s="332" t="s">
        <v>1467</v>
      </c>
      <c r="J679" s="411">
        <v>16000</v>
      </c>
    </row>
    <row r="680" spans="2:10" ht="15" x14ac:dyDescent="0.4">
      <c r="B680" s="340"/>
      <c r="C680" s="408" t="s">
        <v>3028</v>
      </c>
      <c r="D680" s="408" t="s">
        <v>1466</v>
      </c>
      <c r="E680" s="408" t="s">
        <v>1432</v>
      </c>
      <c r="I680" s="332" t="s">
        <v>1467</v>
      </c>
      <c r="J680" s="411">
        <v>6589.87</v>
      </c>
    </row>
    <row r="681" spans="2:10" ht="15" x14ac:dyDescent="0.4">
      <c r="B681" s="340"/>
      <c r="C681" s="408" t="s">
        <v>3028</v>
      </c>
      <c r="D681" s="408" t="s">
        <v>1468</v>
      </c>
      <c r="E681" s="408" t="s">
        <v>1432</v>
      </c>
      <c r="I681" s="332" t="s">
        <v>1467</v>
      </c>
      <c r="J681" s="411">
        <v>6589.87</v>
      </c>
    </row>
    <row r="682" spans="2:10" ht="15" x14ac:dyDescent="0.4">
      <c r="B682" s="340"/>
      <c r="C682" s="408" t="s">
        <v>3029</v>
      </c>
      <c r="D682" s="408" t="s">
        <v>1468</v>
      </c>
      <c r="E682" s="408" t="s">
        <v>3467</v>
      </c>
      <c r="I682" s="332" t="s">
        <v>1467</v>
      </c>
      <c r="J682" s="411">
        <v>250</v>
      </c>
    </row>
    <row r="683" spans="2:10" ht="15" x14ac:dyDescent="0.4">
      <c r="B683" s="340"/>
      <c r="C683" s="408" t="s">
        <v>3029</v>
      </c>
      <c r="D683" s="408" t="s">
        <v>1468</v>
      </c>
      <c r="E683" s="408" t="s">
        <v>1432</v>
      </c>
      <c r="I683" s="332" t="s">
        <v>1467</v>
      </c>
      <c r="J683" s="411">
        <v>241</v>
      </c>
    </row>
    <row r="684" spans="2:10" ht="15" x14ac:dyDescent="0.4">
      <c r="B684" s="340"/>
      <c r="C684" s="408" t="s">
        <v>3029</v>
      </c>
      <c r="D684" s="408" t="s">
        <v>1466</v>
      </c>
      <c r="E684" s="408" t="s">
        <v>1432</v>
      </c>
      <c r="I684" s="332" t="s">
        <v>1467</v>
      </c>
      <c r="J684" s="411">
        <v>240.36</v>
      </c>
    </row>
    <row r="685" spans="2:10" ht="15" x14ac:dyDescent="0.4">
      <c r="B685" s="340"/>
      <c r="C685" s="408" t="s">
        <v>3231</v>
      </c>
      <c r="D685" s="408" t="s">
        <v>1468</v>
      </c>
      <c r="E685" s="408" t="s">
        <v>1432</v>
      </c>
      <c r="I685" s="332" t="s">
        <v>1467</v>
      </c>
      <c r="J685" s="411">
        <v>5.81</v>
      </c>
    </row>
    <row r="686" spans="2:10" ht="15" x14ac:dyDescent="0.4">
      <c r="B686" s="340"/>
      <c r="C686" s="408" t="s">
        <v>3030</v>
      </c>
      <c r="D686" s="408" t="s">
        <v>1468</v>
      </c>
      <c r="E686" s="408" t="s">
        <v>3467</v>
      </c>
      <c r="I686" s="332" t="s">
        <v>1467</v>
      </c>
      <c r="J686" s="411">
        <v>21050</v>
      </c>
    </row>
    <row r="687" spans="2:10" ht="15" x14ac:dyDescent="0.4">
      <c r="B687" s="340"/>
      <c r="C687" s="408" t="s">
        <v>3030</v>
      </c>
      <c r="D687" s="408" t="s">
        <v>1466</v>
      </c>
      <c r="E687" s="408" t="s">
        <v>1432</v>
      </c>
      <c r="I687" s="332" t="s">
        <v>1467</v>
      </c>
      <c r="J687" s="411">
        <v>26.72</v>
      </c>
    </row>
    <row r="688" spans="2:10" ht="15" x14ac:dyDescent="0.4">
      <c r="B688" s="340"/>
      <c r="C688" s="408" t="s">
        <v>3030</v>
      </c>
      <c r="D688" s="408" t="s">
        <v>1468</v>
      </c>
      <c r="E688" s="408" t="s">
        <v>1432</v>
      </c>
      <c r="I688" s="332" t="s">
        <v>1467</v>
      </c>
      <c r="J688" s="411">
        <v>26.72</v>
      </c>
    </row>
    <row r="689" spans="2:10" ht="30" x14ac:dyDescent="0.4">
      <c r="B689" s="340"/>
      <c r="C689" s="408" t="s">
        <v>3031</v>
      </c>
      <c r="D689" s="408" t="s">
        <v>1466</v>
      </c>
      <c r="E689" s="408" t="s">
        <v>1432</v>
      </c>
      <c r="I689" s="332" t="s">
        <v>1467</v>
      </c>
      <c r="J689" s="411">
        <v>29.51</v>
      </c>
    </row>
    <row r="690" spans="2:10" ht="30" x14ac:dyDescent="0.4">
      <c r="B690" s="340"/>
      <c r="C690" s="408" t="s">
        <v>3031</v>
      </c>
      <c r="D690" s="408" t="s">
        <v>1468</v>
      </c>
      <c r="E690" s="408" t="s">
        <v>1432</v>
      </c>
      <c r="I690" s="332" t="s">
        <v>1467</v>
      </c>
      <c r="J690" s="411">
        <v>29.51</v>
      </c>
    </row>
    <row r="691" spans="2:10" ht="30" x14ac:dyDescent="0.4">
      <c r="B691" s="340"/>
      <c r="C691" s="408" t="s">
        <v>3032</v>
      </c>
      <c r="D691" s="408" t="s">
        <v>1466</v>
      </c>
      <c r="E691" s="408" t="s">
        <v>1432</v>
      </c>
      <c r="I691" s="332" t="s">
        <v>1467</v>
      </c>
      <c r="J691" s="411">
        <v>200.3</v>
      </c>
    </row>
    <row r="692" spans="2:10" ht="30" x14ac:dyDescent="0.4">
      <c r="B692" s="340"/>
      <c r="C692" s="408" t="s">
        <v>3032</v>
      </c>
      <c r="D692" s="408" t="s">
        <v>1468</v>
      </c>
      <c r="E692" s="408" t="s">
        <v>1432</v>
      </c>
      <c r="I692" s="332" t="s">
        <v>1467</v>
      </c>
      <c r="J692" s="411">
        <v>200.3</v>
      </c>
    </row>
    <row r="693" spans="2:10" ht="15" x14ac:dyDescent="0.4">
      <c r="B693" s="340"/>
      <c r="C693" s="408" t="s">
        <v>3033</v>
      </c>
      <c r="D693" s="408" t="s">
        <v>1466</v>
      </c>
      <c r="E693" s="408" t="s">
        <v>1432</v>
      </c>
      <c r="I693" s="332" t="s">
        <v>1467</v>
      </c>
      <c r="J693" s="411">
        <v>182.72</v>
      </c>
    </row>
    <row r="694" spans="2:10" ht="15" x14ac:dyDescent="0.4">
      <c r="B694" s="340"/>
      <c r="C694" s="408" t="s">
        <v>3033</v>
      </c>
      <c r="D694" s="408" t="s">
        <v>1468</v>
      </c>
      <c r="E694" s="408" t="s">
        <v>1432</v>
      </c>
      <c r="I694" s="332" t="s">
        <v>1467</v>
      </c>
      <c r="J694" s="411">
        <v>182.72</v>
      </c>
    </row>
    <row r="695" spans="2:10" ht="15" x14ac:dyDescent="0.4">
      <c r="B695" s="340"/>
      <c r="C695" s="408" t="s">
        <v>3034</v>
      </c>
      <c r="D695" s="408" t="s">
        <v>1468</v>
      </c>
      <c r="E695" s="408" t="s">
        <v>3467</v>
      </c>
      <c r="I695" s="332" t="s">
        <v>1467</v>
      </c>
      <c r="J695" s="411">
        <v>16500</v>
      </c>
    </row>
    <row r="696" spans="2:10" ht="15" x14ac:dyDescent="0.4">
      <c r="B696" s="340"/>
      <c r="C696" s="408" t="s">
        <v>3034</v>
      </c>
      <c r="D696" s="408" t="s">
        <v>1466</v>
      </c>
      <c r="E696" s="408" t="s">
        <v>3467</v>
      </c>
      <c r="I696" s="332" t="s">
        <v>1467</v>
      </c>
      <c r="J696" s="411">
        <v>8644.4</v>
      </c>
    </row>
    <row r="697" spans="2:10" ht="15" x14ac:dyDescent="0.4">
      <c r="B697" s="340"/>
      <c r="C697" s="408" t="s">
        <v>3034</v>
      </c>
      <c r="D697" s="408" t="s">
        <v>1468</v>
      </c>
      <c r="E697" s="408" t="s">
        <v>1432</v>
      </c>
      <c r="I697" s="332" t="s">
        <v>1467</v>
      </c>
      <c r="J697" s="411">
        <v>4326.8500000000004</v>
      </c>
    </row>
    <row r="698" spans="2:10" ht="15" x14ac:dyDescent="0.4">
      <c r="B698" s="340"/>
      <c r="C698" s="408" t="s">
        <v>3034</v>
      </c>
      <c r="D698" s="408" t="s">
        <v>1466</v>
      </c>
      <c r="E698" s="408" t="s">
        <v>1432</v>
      </c>
      <c r="I698" s="332" t="s">
        <v>1467</v>
      </c>
      <c r="J698" s="411">
        <v>5.95</v>
      </c>
    </row>
    <row r="699" spans="2:10" ht="30" x14ac:dyDescent="0.4">
      <c r="B699" s="340"/>
      <c r="C699" s="408" t="s">
        <v>3232</v>
      </c>
      <c r="D699" s="408" t="s">
        <v>1468</v>
      </c>
      <c r="E699" s="408" t="s">
        <v>1432</v>
      </c>
      <c r="I699" s="332" t="s">
        <v>1467</v>
      </c>
      <c r="J699" s="411">
        <v>24.31</v>
      </c>
    </row>
    <row r="700" spans="2:10" ht="30" x14ac:dyDescent="0.4">
      <c r="B700" s="340"/>
      <c r="C700" s="408" t="s">
        <v>3035</v>
      </c>
      <c r="D700" s="408" t="s">
        <v>1466</v>
      </c>
      <c r="E700" s="408" t="s">
        <v>1432</v>
      </c>
      <c r="I700" s="332" t="s">
        <v>1467</v>
      </c>
      <c r="J700" s="411">
        <v>5.83</v>
      </c>
    </row>
    <row r="701" spans="2:10" ht="15" x14ac:dyDescent="0.4">
      <c r="B701" s="340"/>
      <c r="C701" s="408" t="s">
        <v>3036</v>
      </c>
      <c r="D701" s="408" t="s">
        <v>1466</v>
      </c>
      <c r="E701" s="408" t="s">
        <v>1432</v>
      </c>
      <c r="I701" s="332" t="s">
        <v>1467</v>
      </c>
      <c r="J701" s="411">
        <v>4336.8599999999997</v>
      </c>
    </row>
    <row r="702" spans="2:10" ht="15" x14ac:dyDescent="0.4">
      <c r="B702" s="340"/>
      <c r="C702" s="408" t="s">
        <v>3037</v>
      </c>
      <c r="D702" s="408" t="s">
        <v>1466</v>
      </c>
      <c r="E702" s="408" t="s">
        <v>1432</v>
      </c>
      <c r="I702" s="332" t="s">
        <v>1467</v>
      </c>
      <c r="J702" s="411">
        <v>921.38</v>
      </c>
    </row>
    <row r="703" spans="2:10" ht="15" x14ac:dyDescent="0.4">
      <c r="B703" s="340"/>
      <c r="C703" s="408" t="s">
        <v>3037</v>
      </c>
      <c r="D703" s="408" t="s">
        <v>1468</v>
      </c>
      <c r="E703" s="408" t="s">
        <v>1432</v>
      </c>
      <c r="I703" s="332" t="s">
        <v>1467</v>
      </c>
      <c r="J703" s="411">
        <v>921.38</v>
      </c>
    </row>
    <row r="704" spans="2:10" ht="15" x14ac:dyDescent="0.4">
      <c r="B704" s="340"/>
      <c r="C704" s="408" t="s">
        <v>3334</v>
      </c>
      <c r="D704" s="408" t="s">
        <v>1470</v>
      </c>
      <c r="E704" s="408" t="s">
        <v>3467</v>
      </c>
      <c r="I704" s="332" t="s">
        <v>1467</v>
      </c>
      <c r="J704" s="411">
        <v>200000</v>
      </c>
    </row>
    <row r="705" spans="2:10" ht="15" x14ac:dyDescent="0.4">
      <c r="B705" s="340"/>
      <c r="C705" s="408" t="s">
        <v>2691</v>
      </c>
      <c r="D705" s="408" t="s">
        <v>1466</v>
      </c>
      <c r="E705" s="408" t="s">
        <v>3467</v>
      </c>
      <c r="I705" s="332" t="s">
        <v>1467</v>
      </c>
      <c r="J705" s="411">
        <v>8053927.8799999999</v>
      </c>
    </row>
    <row r="706" spans="2:10" ht="15" x14ac:dyDescent="0.4">
      <c r="B706" s="340"/>
      <c r="C706" s="408" t="s">
        <v>2691</v>
      </c>
      <c r="D706" s="408" t="s">
        <v>1466</v>
      </c>
      <c r="E706" s="408" t="s">
        <v>3469</v>
      </c>
      <c r="I706" s="332" t="s">
        <v>1467</v>
      </c>
      <c r="J706" s="411">
        <v>3987049.67</v>
      </c>
    </row>
    <row r="707" spans="2:10" ht="15" x14ac:dyDescent="0.4">
      <c r="B707" s="340"/>
      <c r="C707" s="408" t="s">
        <v>2691</v>
      </c>
      <c r="D707" s="408" t="s">
        <v>1466</v>
      </c>
      <c r="E707" s="408" t="s">
        <v>1475</v>
      </c>
      <c r="I707" s="332" t="s">
        <v>1467</v>
      </c>
      <c r="J707" s="411">
        <v>205590.6</v>
      </c>
    </row>
    <row r="708" spans="2:10" ht="15" x14ac:dyDescent="0.4">
      <c r="B708" s="340"/>
      <c r="C708" s="408" t="s">
        <v>2691</v>
      </c>
      <c r="D708" s="408" t="s">
        <v>1466</v>
      </c>
      <c r="E708" s="408" t="s">
        <v>1432</v>
      </c>
      <c r="I708" s="332" t="s">
        <v>1467</v>
      </c>
      <c r="J708" s="411">
        <v>23425.58</v>
      </c>
    </row>
    <row r="709" spans="2:10" ht="15" x14ac:dyDescent="0.4">
      <c r="B709" s="340"/>
      <c r="C709" s="408" t="s">
        <v>2691</v>
      </c>
      <c r="D709" s="408" t="s">
        <v>1468</v>
      </c>
      <c r="E709" s="408" t="s">
        <v>3467</v>
      </c>
      <c r="I709" s="332" t="s">
        <v>1467</v>
      </c>
      <c r="J709" s="411">
        <v>10550</v>
      </c>
    </row>
    <row r="710" spans="2:10" ht="15" x14ac:dyDescent="0.4">
      <c r="B710" s="340"/>
      <c r="C710" s="408" t="s">
        <v>2691</v>
      </c>
      <c r="D710" s="408" t="s">
        <v>1466</v>
      </c>
      <c r="E710" s="408" t="s">
        <v>3468</v>
      </c>
      <c r="I710" s="332" t="s">
        <v>1467</v>
      </c>
      <c r="J710" s="411">
        <v>6131.02</v>
      </c>
    </row>
    <row r="711" spans="2:10" ht="15" x14ac:dyDescent="0.4">
      <c r="B711" s="340"/>
      <c r="C711" s="408" t="s">
        <v>3038</v>
      </c>
      <c r="D711" s="408" t="s">
        <v>1466</v>
      </c>
      <c r="E711" s="408" t="s">
        <v>1432</v>
      </c>
      <c r="I711" s="332" t="s">
        <v>1467</v>
      </c>
      <c r="J711" s="411">
        <v>182.18</v>
      </c>
    </row>
    <row r="712" spans="2:10" ht="15" x14ac:dyDescent="0.4">
      <c r="B712" s="340"/>
      <c r="C712" s="408" t="s">
        <v>3038</v>
      </c>
      <c r="D712" s="408" t="s">
        <v>1468</v>
      </c>
      <c r="E712" s="408" t="s">
        <v>1432</v>
      </c>
      <c r="I712" s="332" t="s">
        <v>1467</v>
      </c>
      <c r="J712" s="411">
        <v>182.18</v>
      </c>
    </row>
    <row r="713" spans="2:10" ht="15" x14ac:dyDescent="0.4">
      <c r="B713" s="340"/>
      <c r="C713" s="408" t="s">
        <v>3039</v>
      </c>
      <c r="D713" s="408" t="s">
        <v>1466</v>
      </c>
      <c r="E713" s="408" t="s">
        <v>1432</v>
      </c>
      <c r="I713" s="332" t="s">
        <v>1467</v>
      </c>
      <c r="J713" s="411">
        <v>1041.56</v>
      </c>
    </row>
    <row r="714" spans="2:10" ht="15" x14ac:dyDescent="0.4">
      <c r="B714" s="340"/>
      <c r="C714" s="408" t="s">
        <v>3039</v>
      </c>
      <c r="D714" s="408" t="s">
        <v>1468</v>
      </c>
      <c r="E714" s="408" t="s">
        <v>1432</v>
      </c>
      <c r="I714" s="332" t="s">
        <v>1467</v>
      </c>
      <c r="J714" s="411">
        <v>1041.56</v>
      </c>
    </row>
    <row r="715" spans="2:10" ht="30" x14ac:dyDescent="0.4">
      <c r="B715" s="340"/>
      <c r="C715" s="408" t="s">
        <v>3040</v>
      </c>
      <c r="D715" s="408" t="s">
        <v>1466</v>
      </c>
      <c r="E715" s="408" t="s">
        <v>1432</v>
      </c>
      <c r="I715" s="332" t="s">
        <v>1467</v>
      </c>
      <c r="J715" s="411">
        <v>770.97</v>
      </c>
    </row>
    <row r="716" spans="2:10" ht="30" x14ac:dyDescent="0.4">
      <c r="B716" s="340"/>
      <c r="C716" s="408" t="s">
        <v>3040</v>
      </c>
      <c r="D716" s="408" t="s">
        <v>1468</v>
      </c>
      <c r="E716" s="408" t="s">
        <v>1432</v>
      </c>
      <c r="I716" s="332" t="s">
        <v>1467</v>
      </c>
      <c r="J716" s="411">
        <v>770.97</v>
      </c>
    </row>
    <row r="717" spans="2:10" ht="15" x14ac:dyDescent="0.4">
      <c r="B717" s="340"/>
      <c r="C717" s="408" t="s">
        <v>2675</v>
      </c>
      <c r="D717" s="408" t="s">
        <v>1466</v>
      </c>
      <c r="E717" s="408" t="s">
        <v>3467</v>
      </c>
      <c r="I717" s="332" t="s">
        <v>1467</v>
      </c>
      <c r="J717" s="411">
        <v>12772889.729999999</v>
      </c>
    </row>
    <row r="718" spans="2:10" ht="15" x14ac:dyDescent="0.4">
      <c r="B718" s="340"/>
      <c r="C718" s="408" t="s">
        <v>2675</v>
      </c>
      <c r="D718" s="408" t="s">
        <v>1466</v>
      </c>
      <c r="E718" s="408" t="s">
        <v>1475</v>
      </c>
      <c r="I718" s="332" t="s">
        <v>1467</v>
      </c>
      <c r="J718" s="411">
        <v>12596544.939999999</v>
      </c>
    </row>
    <row r="719" spans="2:10" ht="15" x14ac:dyDescent="0.4">
      <c r="B719" s="340"/>
      <c r="C719" s="408" t="s">
        <v>2675</v>
      </c>
      <c r="D719" s="408" t="s">
        <v>1466</v>
      </c>
      <c r="E719" s="408" t="s">
        <v>3469</v>
      </c>
      <c r="I719" s="332" t="s">
        <v>1467</v>
      </c>
      <c r="J719" s="411">
        <v>7841484.96</v>
      </c>
    </row>
    <row r="720" spans="2:10" ht="15" x14ac:dyDescent="0.4">
      <c r="B720" s="340"/>
      <c r="C720" s="408" t="s">
        <v>2675</v>
      </c>
      <c r="D720" s="408" t="s">
        <v>1466</v>
      </c>
      <c r="E720" s="408" t="s">
        <v>3468</v>
      </c>
      <c r="I720" s="332" t="s">
        <v>1467</v>
      </c>
      <c r="J720" s="411">
        <v>472044.51</v>
      </c>
    </row>
    <row r="721" spans="2:10" ht="15" x14ac:dyDescent="0.4">
      <c r="B721" s="340"/>
      <c r="C721" s="408" t="s">
        <v>2675</v>
      </c>
      <c r="D721" s="408" t="s">
        <v>1468</v>
      </c>
      <c r="E721" s="408" t="s">
        <v>3467</v>
      </c>
      <c r="I721" s="332" t="s">
        <v>1467</v>
      </c>
      <c r="J721" s="411">
        <v>172800</v>
      </c>
    </row>
    <row r="722" spans="2:10" ht="15" x14ac:dyDescent="0.4">
      <c r="B722" s="340"/>
      <c r="C722" s="408" t="s">
        <v>2675</v>
      </c>
      <c r="D722" s="408" t="s">
        <v>1470</v>
      </c>
      <c r="E722" s="408" t="s">
        <v>3467</v>
      </c>
      <c r="I722" s="332" t="s">
        <v>1467</v>
      </c>
      <c r="J722" s="411">
        <v>82560</v>
      </c>
    </row>
    <row r="723" spans="2:10" ht="15" x14ac:dyDescent="0.4">
      <c r="B723" s="340"/>
      <c r="C723" s="408" t="s">
        <v>2675</v>
      </c>
      <c r="D723" s="408" t="s">
        <v>1466</v>
      </c>
      <c r="E723" s="408" t="s">
        <v>1432</v>
      </c>
      <c r="I723" s="332" t="s">
        <v>1467</v>
      </c>
      <c r="J723" s="411">
        <v>31057.4</v>
      </c>
    </row>
    <row r="724" spans="2:10" ht="15" x14ac:dyDescent="0.4">
      <c r="B724" s="340"/>
      <c r="C724" s="408" t="s">
        <v>2675</v>
      </c>
      <c r="D724" s="408" t="s">
        <v>1468</v>
      </c>
      <c r="E724" s="408" t="s">
        <v>1432</v>
      </c>
      <c r="I724" s="332" t="s">
        <v>1467</v>
      </c>
      <c r="J724" s="411">
        <v>31057.4</v>
      </c>
    </row>
    <row r="725" spans="2:10" ht="15" x14ac:dyDescent="0.4">
      <c r="B725" s="340"/>
      <c r="C725" s="408" t="s">
        <v>2675</v>
      </c>
      <c r="D725" s="408" t="s">
        <v>1471</v>
      </c>
      <c r="E725" s="408" t="s">
        <v>3467</v>
      </c>
      <c r="I725" s="332" t="s">
        <v>1467</v>
      </c>
      <c r="J725" s="411">
        <v>0</v>
      </c>
    </row>
    <row r="726" spans="2:10" ht="15" x14ac:dyDescent="0.4">
      <c r="B726" s="340"/>
      <c r="C726" s="408" t="s">
        <v>3041</v>
      </c>
      <c r="D726" s="408" t="s">
        <v>1466</v>
      </c>
      <c r="E726" s="408" t="s">
        <v>1432</v>
      </c>
      <c r="I726" s="332" t="s">
        <v>1467</v>
      </c>
      <c r="J726" s="411">
        <v>262.32</v>
      </c>
    </row>
    <row r="727" spans="2:10" ht="15" x14ac:dyDescent="0.4">
      <c r="B727" s="340"/>
      <c r="C727" s="408" t="s">
        <v>3041</v>
      </c>
      <c r="D727" s="408" t="s">
        <v>1468</v>
      </c>
      <c r="E727" s="408" t="s">
        <v>1432</v>
      </c>
      <c r="I727" s="332" t="s">
        <v>1467</v>
      </c>
      <c r="J727" s="411">
        <v>262.32</v>
      </c>
    </row>
    <row r="728" spans="2:10" ht="15" x14ac:dyDescent="0.4">
      <c r="B728" s="340"/>
      <c r="C728" s="408" t="s">
        <v>3042</v>
      </c>
      <c r="D728" s="408" t="s">
        <v>1466</v>
      </c>
      <c r="E728" s="408" t="s">
        <v>1432</v>
      </c>
      <c r="I728" s="332" t="s">
        <v>1467</v>
      </c>
      <c r="J728" s="411">
        <v>168952.54</v>
      </c>
    </row>
    <row r="729" spans="2:10" ht="15" x14ac:dyDescent="0.4">
      <c r="B729" s="340"/>
      <c r="C729" s="408" t="s">
        <v>3042</v>
      </c>
      <c r="D729" s="408" t="s">
        <v>1468</v>
      </c>
      <c r="E729" s="408" t="s">
        <v>1432</v>
      </c>
      <c r="I729" s="332" t="s">
        <v>1467</v>
      </c>
      <c r="J729" s="411">
        <v>110804.44</v>
      </c>
    </row>
    <row r="730" spans="2:10" ht="15" x14ac:dyDescent="0.4">
      <c r="B730" s="340"/>
      <c r="C730" s="408" t="s">
        <v>3043</v>
      </c>
      <c r="D730" s="408" t="s">
        <v>1468</v>
      </c>
      <c r="E730" s="408" t="s">
        <v>3467</v>
      </c>
      <c r="I730" s="332" t="s">
        <v>1467</v>
      </c>
      <c r="J730" s="411">
        <v>5000</v>
      </c>
    </row>
    <row r="731" spans="2:10" ht="15" x14ac:dyDescent="0.4">
      <c r="B731" s="340"/>
      <c r="C731" s="408" t="s">
        <v>3043</v>
      </c>
      <c r="D731" s="408" t="s">
        <v>1466</v>
      </c>
      <c r="E731" s="408" t="s">
        <v>1432</v>
      </c>
      <c r="I731" s="332" t="s">
        <v>1467</v>
      </c>
      <c r="J731" s="411">
        <v>420.33</v>
      </c>
    </row>
    <row r="732" spans="2:10" ht="15" x14ac:dyDescent="0.4">
      <c r="B732" s="340"/>
      <c r="C732" s="408" t="s">
        <v>3043</v>
      </c>
      <c r="D732" s="408" t="s">
        <v>1468</v>
      </c>
      <c r="E732" s="408" t="s">
        <v>1432</v>
      </c>
      <c r="I732" s="332" t="s">
        <v>1467</v>
      </c>
      <c r="J732" s="411">
        <v>420.33</v>
      </c>
    </row>
    <row r="733" spans="2:10" ht="30" x14ac:dyDescent="0.4">
      <c r="B733" s="340"/>
      <c r="C733" s="408" t="s">
        <v>2866</v>
      </c>
      <c r="D733" s="408" t="s">
        <v>1466</v>
      </c>
      <c r="E733" s="408" t="s">
        <v>1475</v>
      </c>
      <c r="I733" s="332" t="s">
        <v>1467</v>
      </c>
      <c r="J733" s="411">
        <v>6321882.2400000002</v>
      </c>
    </row>
    <row r="734" spans="2:10" ht="30" x14ac:dyDescent="0.4">
      <c r="B734" s="340"/>
      <c r="C734" s="408" t="s">
        <v>2866</v>
      </c>
      <c r="D734" s="408" t="s">
        <v>1466</v>
      </c>
      <c r="E734" s="408" t="s">
        <v>3468</v>
      </c>
      <c r="I734" s="332" t="s">
        <v>1467</v>
      </c>
      <c r="J734" s="411">
        <v>3321.07</v>
      </c>
    </row>
    <row r="735" spans="2:10" ht="15" x14ac:dyDescent="0.4">
      <c r="B735" s="340"/>
      <c r="C735" s="408" t="s">
        <v>3044</v>
      </c>
      <c r="D735" s="408" t="s">
        <v>1468</v>
      </c>
      <c r="E735" s="408" t="s">
        <v>1432</v>
      </c>
      <c r="I735" s="332" t="s">
        <v>1467</v>
      </c>
      <c r="J735" s="411">
        <v>64.599999999999994</v>
      </c>
    </row>
    <row r="736" spans="2:10" ht="15" x14ac:dyDescent="0.4">
      <c r="B736" s="340"/>
      <c r="C736" s="408" t="s">
        <v>3044</v>
      </c>
      <c r="D736" s="408" t="s">
        <v>1466</v>
      </c>
      <c r="E736" s="408" t="s">
        <v>1432</v>
      </c>
      <c r="I736" s="332" t="s">
        <v>1467</v>
      </c>
      <c r="J736" s="411">
        <v>32.299999999999997</v>
      </c>
    </row>
    <row r="737" spans="2:10" ht="15" x14ac:dyDescent="0.4">
      <c r="B737" s="340"/>
      <c r="C737" s="408" t="s">
        <v>3322</v>
      </c>
      <c r="D737" s="408" t="s">
        <v>1468</v>
      </c>
      <c r="E737" s="408" t="s">
        <v>3467</v>
      </c>
      <c r="I737" s="332" t="s">
        <v>1467</v>
      </c>
      <c r="J737" s="411">
        <v>100</v>
      </c>
    </row>
    <row r="738" spans="2:10" ht="15" x14ac:dyDescent="0.4">
      <c r="B738" s="340"/>
      <c r="C738" s="408" t="s">
        <v>3233</v>
      </c>
      <c r="D738" s="408" t="s">
        <v>1468</v>
      </c>
      <c r="E738" s="408" t="s">
        <v>3467</v>
      </c>
      <c r="I738" s="332" t="s">
        <v>1467</v>
      </c>
      <c r="J738" s="411">
        <v>25985</v>
      </c>
    </row>
    <row r="739" spans="2:10" ht="15" x14ac:dyDescent="0.4">
      <c r="B739" s="340"/>
      <c r="C739" s="408" t="s">
        <v>3233</v>
      </c>
      <c r="D739" s="408" t="s">
        <v>1468</v>
      </c>
      <c r="E739" s="408" t="s">
        <v>1432</v>
      </c>
      <c r="I739" s="332" t="s">
        <v>1467</v>
      </c>
      <c r="J739" s="411">
        <v>1433.4</v>
      </c>
    </row>
    <row r="740" spans="2:10" ht="15" x14ac:dyDescent="0.4">
      <c r="B740" s="340"/>
      <c r="C740" s="408" t="s">
        <v>3045</v>
      </c>
      <c r="D740" s="408" t="s">
        <v>1466</v>
      </c>
      <c r="E740" s="408" t="s">
        <v>1432</v>
      </c>
      <c r="I740" s="332" t="s">
        <v>1467</v>
      </c>
      <c r="J740" s="411">
        <v>80.12</v>
      </c>
    </row>
    <row r="741" spans="2:10" ht="15" x14ac:dyDescent="0.4">
      <c r="B741" s="340"/>
      <c r="C741" s="408" t="s">
        <v>3045</v>
      </c>
      <c r="D741" s="408" t="s">
        <v>1468</v>
      </c>
      <c r="E741" s="408" t="s">
        <v>1432</v>
      </c>
      <c r="I741" s="332" t="s">
        <v>1467</v>
      </c>
      <c r="J741" s="411">
        <v>80.12</v>
      </c>
    </row>
    <row r="742" spans="2:10" ht="15" x14ac:dyDescent="0.4">
      <c r="B742" s="340"/>
      <c r="C742" s="408" t="s">
        <v>3196</v>
      </c>
      <c r="D742" s="408" t="s">
        <v>1466</v>
      </c>
      <c r="E742" s="408" t="s">
        <v>3467</v>
      </c>
      <c r="I742" s="332" t="s">
        <v>1467</v>
      </c>
      <c r="J742" s="411">
        <v>323</v>
      </c>
    </row>
    <row r="743" spans="2:10" ht="30" x14ac:dyDescent="0.4">
      <c r="B743" s="340"/>
      <c r="C743" s="408" t="s">
        <v>2911</v>
      </c>
      <c r="D743" s="408" t="s">
        <v>1466</v>
      </c>
      <c r="E743" s="408" t="s">
        <v>3468</v>
      </c>
      <c r="I743" s="332" t="s">
        <v>1467</v>
      </c>
      <c r="J743" s="411">
        <v>554.76</v>
      </c>
    </row>
    <row r="744" spans="2:10" ht="30" x14ac:dyDescent="0.4">
      <c r="B744" s="340"/>
      <c r="C744" s="408" t="s">
        <v>2911</v>
      </c>
      <c r="D744" s="408" t="s">
        <v>1466</v>
      </c>
      <c r="E744" s="408" t="s">
        <v>3467</v>
      </c>
      <c r="I744" s="332" t="s">
        <v>1467</v>
      </c>
      <c r="J744" s="411">
        <v>225</v>
      </c>
    </row>
    <row r="745" spans="2:10" ht="15" x14ac:dyDescent="0.4">
      <c r="B745" s="340"/>
      <c r="C745" s="408" t="s">
        <v>3046</v>
      </c>
      <c r="D745" s="408" t="s">
        <v>1468</v>
      </c>
      <c r="E745" s="408" t="s">
        <v>1432</v>
      </c>
      <c r="I745" s="332" t="s">
        <v>1467</v>
      </c>
      <c r="J745" s="411">
        <v>58780.93</v>
      </c>
    </row>
    <row r="746" spans="2:10" ht="15" x14ac:dyDescent="0.4">
      <c r="B746" s="340"/>
      <c r="C746" s="408" t="s">
        <v>3046</v>
      </c>
      <c r="D746" s="408" t="s">
        <v>1468</v>
      </c>
      <c r="E746" s="408" t="s">
        <v>3467</v>
      </c>
      <c r="I746" s="332" t="s">
        <v>1467</v>
      </c>
      <c r="J746" s="411">
        <v>14000</v>
      </c>
    </row>
    <row r="747" spans="2:10" ht="15" x14ac:dyDescent="0.4">
      <c r="B747" s="340"/>
      <c r="C747" s="408" t="s">
        <v>3046</v>
      </c>
      <c r="D747" s="408" t="s">
        <v>1466</v>
      </c>
      <c r="E747" s="408" t="s">
        <v>1432</v>
      </c>
      <c r="I747" s="332" t="s">
        <v>1467</v>
      </c>
      <c r="J747" s="411">
        <v>581.86</v>
      </c>
    </row>
    <row r="748" spans="2:10" ht="30" x14ac:dyDescent="0.4">
      <c r="B748" s="340"/>
      <c r="C748" s="408" t="s">
        <v>3234</v>
      </c>
      <c r="D748" s="408" t="s">
        <v>1468</v>
      </c>
      <c r="E748" s="408" t="s">
        <v>1432</v>
      </c>
      <c r="I748" s="332" t="s">
        <v>1467</v>
      </c>
      <c r="J748" s="411">
        <v>3101.19</v>
      </c>
    </row>
    <row r="749" spans="2:10" ht="15" x14ac:dyDescent="0.4">
      <c r="B749" s="340"/>
      <c r="C749" s="408" t="s">
        <v>3047</v>
      </c>
      <c r="D749" s="408" t="s">
        <v>1468</v>
      </c>
      <c r="E749" s="408" t="s">
        <v>3467</v>
      </c>
      <c r="I749" s="332" t="s">
        <v>1467</v>
      </c>
      <c r="J749" s="411">
        <v>279350</v>
      </c>
    </row>
    <row r="750" spans="2:10" ht="15" x14ac:dyDescent="0.4">
      <c r="B750" s="340"/>
      <c r="C750" s="408" t="s">
        <v>3047</v>
      </c>
      <c r="D750" s="408" t="s">
        <v>1466</v>
      </c>
      <c r="E750" s="408" t="s">
        <v>1432</v>
      </c>
      <c r="I750" s="332" t="s">
        <v>1467</v>
      </c>
      <c r="J750" s="411">
        <v>23722.07</v>
      </c>
    </row>
    <row r="751" spans="2:10" ht="15" x14ac:dyDescent="0.4">
      <c r="B751" s="340"/>
      <c r="C751" s="408" t="s">
        <v>3047</v>
      </c>
      <c r="D751" s="408" t="s">
        <v>1468</v>
      </c>
      <c r="E751" s="408" t="s">
        <v>1432</v>
      </c>
      <c r="I751" s="332" t="s">
        <v>1467</v>
      </c>
      <c r="J751" s="411">
        <v>23517.66</v>
      </c>
    </row>
    <row r="752" spans="2:10" ht="15" x14ac:dyDescent="0.4">
      <c r="B752" s="340"/>
      <c r="C752" s="408" t="s">
        <v>3235</v>
      </c>
      <c r="D752" s="408" t="s">
        <v>1468</v>
      </c>
      <c r="E752" s="408" t="s">
        <v>3467</v>
      </c>
      <c r="I752" s="332" t="s">
        <v>1467</v>
      </c>
      <c r="J752" s="411">
        <v>23200</v>
      </c>
    </row>
    <row r="753" spans="2:10" ht="15" x14ac:dyDescent="0.4">
      <c r="B753" s="340"/>
      <c r="C753" s="408" t="s">
        <v>3235</v>
      </c>
      <c r="D753" s="408" t="s">
        <v>1468</v>
      </c>
      <c r="E753" s="408" t="s">
        <v>1432</v>
      </c>
      <c r="I753" s="332" t="s">
        <v>1467</v>
      </c>
      <c r="J753" s="411">
        <v>7132.8</v>
      </c>
    </row>
    <row r="754" spans="2:10" ht="30" x14ac:dyDescent="0.4">
      <c r="B754" s="340"/>
      <c r="C754" s="408" t="s">
        <v>2891</v>
      </c>
      <c r="D754" s="408" t="s">
        <v>1466</v>
      </c>
      <c r="E754" s="408" t="s">
        <v>1475</v>
      </c>
      <c r="I754" s="332" t="s">
        <v>1467</v>
      </c>
      <c r="J754" s="411">
        <v>23609.759999999998</v>
      </c>
    </row>
    <row r="755" spans="2:10" ht="30" x14ac:dyDescent="0.4">
      <c r="B755" s="340"/>
      <c r="C755" s="408" t="s">
        <v>2891</v>
      </c>
      <c r="D755" s="408" t="s">
        <v>1466</v>
      </c>
      <c r="E755" s="408" t="s">
        <v>1432</v>
      </c>
      <c r="I755" s="332" t="s">
        <v>1467</v>
      </c>
      <c r="J755" s="411">
        <v>3556.44</v>
      </c>
    </row>
    <row r="756" spans="2:10" ht="30" x14ac:dyDescent="0.4">
      <c r="B756" s="340"/>
      <c r="C756" s="408" t="s">
        <v>2891</v>
      </c>
      <c r="D756" s="408" t="s">
        <v>1468</v>
      </c>
      <c r="E756" s="408" t="s">
        <v>1432</v>
      </c>
      <c r="I756" s="332" t="s">
        <v>1467</v>
      </c>
      <c r="J756" s="411">
        <v>3556.44</v>
      </c>
    </row>
    <row r="757" spans="2:10" ht="15" x14ac:dyDescent="0.4">
      <c r="B757" s="340"/>
      <c r="C757" s="408" t="s">
        <v>3048</v>
      </c>
      <c r="D757" s="408" t="s">
        <v>1468</v>
      </c>
      <c r="E757" s="408" t="s">
        <v>3467</v>
      </c>
      <c r="I757" s="332" t="s">
        <v>1467</v>
      </c>
      <c r="J757" s="411">
        <v>3750</v>
      </c>
    </row>
    <row r="758" spans="2:10" ht="15" x14ac:dyDescent="0.4">
      <c r="B758" s="340"/>
      <c r="C758" s="408" t="s">
        <v>3048</v>
      </c>
      <c r="D758" s="408" t="s">
        <v>1466</v>
      </c>
      <c r="E758" s="408" t="s">
        <v>1432</v>
      </c>
      <c r="I758" s="332" t="s">
        <v>1467</v>
      </c>
      <c r="J758" s="411">
        <v>1.46</v>
      </c>
    </row>
    <row r="759" spans="2:10" ht="15" x14ac:dyDescent="0.4">
      <c r="B759" s="340"/>
      <c r="C759" s="408" t="s">
        <v>3048</v>
      </c>
      <c r="D759" s="408" t="s">
        <v>1468</v>
      </c>
      <c r="E759" s="408" t="s">
        <v>1432</v>
      </c>
      <c r="I759" s="332" t="s">
        <v>1467</v>
      </c>
      <c r="J759" s="411">
        <v>1.46</v>
      </c>
    </row>
    <row r="760" spans="2:10" ht="45" x14ac:dyDescent="0.4">
      <c r="B760" s="340"/>
      <c r="C760" s="408" t="s">
        <v>3049</v>
      </c>
      <c r="D760" s="408" t="s">
        <v>1466</v>
      </c>
      <c r="E760" s="408" t="s">
        <v>1432</v>
      </c>
      <c r="I760" s="332" t="s">
        <v>1467</v>
      </c>
      <c r="J760" s="411">
        <v>6915.54</v>
      </c>
    </row>
    <row r="761" spans="2:10" ht="45" x14ac:dyDescent="0.4">
      <c r="B761" s="340"/>
      <c r="C761" s="408" t="s">
        <v>3049</v>
      </c>
      <c r="D761" s="408" t="s">
        <v>1468</v>
      </c>
      <c r="E761" s="408" t="s">
        <v>1432</v>
      </c>
      <c r="I761" s="332" t="s">
        <v>1467</v>
      </c>
      <c r="J761" s="411">
        <v>6770.14</v>
      </c>
    </row>
    <row r="762" spans="2:10" ht="45" x14ac:dyDescent="0.4">
      <c r="B762" s="340"/>
      <c r="C762" s="408" t="s">
        <v>3049</v>
      </c>
      <c r="D762" s="408" t="s">
        <v>1468</v>
      </c>
      <c r="E762" s="408" t="s">
        <v>3467</v>
      </c>
      <c r="I762" s="332" t="s">
        <v>1467</v>
      </c>
      <c r="J762" s="411">
        <v>1500</v>
      </c>
    </row>
    <row r="763" spans="2:10" ht="30" x14ac:dyDescent="0.4">
      <c r="B763" s="340"/>
      <c r="C763" s="408" t="s">
        <v>3236</v>
      </c>
      <c r="D763" s="408" t="s">
        <v>1468</v>
      </c>
      <c r="E763" s="408" t="s">
        <v>1432</v>
      </c>
      <c r="I763" s="332" t="s">
        <v>1467</v>
      </c>
      <c r="J763" s="411">
        <v>150.69999999999999</v>
      </c>
    </row>
    <row r="764" spans="2:10" ht="15" x14ac:dyDescent="0.4">
      <c r="B764" s="340"/>
      <c r="C764" s="408" t="s">
        <v>2771</v>
      </c>
      <c r="D764" s="408" t="s">
        <v>1466</v>
      </c>
      <c r="E764" s="408" t="s">
        <v>3467</v>
      </c>
      <c r="I764" s="332" t="s">
        <v>1467</v>
      </c>
      <c r="J764" s="411">
        <v>177597.14</v>
      </c>
    </row>
    <row r="765" spans="2:10" ht="15" x14ac:dyDescent="0.4">
      <c r="B765" s="340"/>
      <c r="C765" s="408" t="s">
        <v>2771</v>
      </c>
      <c r="D765" s="408" t="s">
        <v>1468</v>
      </c>
      <c r="E765" s="408" t="s">
        <v>1432</v>
      </c>
      <c r="I765" s="332" t="s">
        <v>1467</v>
      </c>
      <c r="J765" s="411">
        <v>33997.879999999997</v>
      </c>
    </row>
    <row r="766" spans="2:10" ht="15" x14ac:dyDescent="0.4">
      <c r="B766" s="340"/>
      <c r="C766" s="408" t="s">
        <v>2771</v>
      </c>
      <c r="D766" s="408" t="s">
        <v>1468</v>
      </c>
      <c r="E766" s="408" t="s">
        <v>3467</v>
      </c>
      <c r="I766" s="332" t="s">
        <v>1467</v>
      </c>
      <c r="J766" s="411">
        <v>30500</v>
      </c>
    </row>
    <row r="767" spans="2:10" ht="15" x14ac:dyDescent="0.4">
      <c r="B767" s="340"/>
      <c r="C767" s="408" t="s">
        <v>2771</v>
      </c>
      <c r="D767" s="408" t="s">
        <v>1466</v>
      </c>
      <c r="E767" s="408" t="s">
        <v>1475</v>
      </c>
      <c r="I767" s="332" t="s">
        <v>1467</v>
      </c>
      <c r="J767" s="411">
        <v>4784.5099999999993</v>
      </c>
    </row>
    <row r="768" spans="2:10" ht="15" x14ac:dyDescent="0.4">
      <c r="B768" s="340"/>
      <c r="C768" s="408" t="s">
        <v>2771</v>
      </c>
      <c r="D768" s="408" t="s">
        <v>1466</v>
      </c>
      <c r="E768" s="408" t="s">
        <v>1432</v>
      </c>
      <c r="I768" s="332" t="s">
        <v>1467</v>
      </c>
      <c r="J768" s="411">
        <v>0</v>
      </c>
    </row>
    <row r="769" spans="2:10" ht="15" x14ac:dyDescent="0.4">
      <c r="B769" s="340"/>
      <c r="C769" s="408" t="s">
        <v>2787</v>
      </c>
      <c r="D769" s="408" t="s">
        <v>1466</v>
      </c>
      <c r="E769" s="408" t="s">
        <v>3468</v>
      </c>
      <c r="I769" s="332" t="s">
        <v>1467</v>
      </c>
      <c r="J769" s="411">
        <v>493586.21</v>
      </c>
    </row>
    <row r="770" spans="2:10" ht="15" x14ac:dyDescent="0.4">
      <c r="B770" s="340"/>
      <c r="C770" s="408" t="s">
        <v>2787</v>
      </c>
      <c r="D770" s="408" t="s">
        <v>1466</v>
      </c>
      <c r="E770" s="408" t="s">
        <v>3467</v>
      </c>
      <c r="I770" s="332" t="s">
        <v>1467</v>
      </c>
      <c r="J770" s="411">
        <v>254989.5</v>
      </c>
    </row>
    <row r="771" spans="2:10" ht="15" x14ac:dyDescent="0.4">
      <c r="B771" s="340"/>
      <c r="C771" s="408" t="s">
        <v>2787</v>
      </c>
      <c r="D771" s="408" t="s">
        <v>1468</v>
      </c>
      <c r="E771" s="408" t="s">
        <v>1432</v>
      </c>
      <c r="I771" s="332" t="s">
        <v>1467</v>
      </c>
      <c r="J771" s="411">
        <v>130510.19</v>
      </c>
    </row>
    <row r="772" spans="2:10" ht="15" x14ac:dyDescent="0.4">
      <c r="B772" s="340"/>
      <c r="C772" s="408" t="s">
        <v>2787</v>
      </c>
      <c r="D772" s="408" t="s">
        <v>1466</v>
      </c>
      <c r="E772" s="408" t="s">
        <v>1475</v>
      </c>
      <c r="I772" s="332" t="s">
        <v>1467</v>
      </c>
      <c r="J772" s="411">
        <v>43179.56</v>
      </c>
    </row>
    <row r="773" spans="2:10" ht="15" x14ac:dyDescent="0.4">
      <c r="B773" s="340"/>
      <c r="C773" s="408" t="s">
        <v>2787</v>
      </c>
      <c r="D773" s="408" t="s">
        <v>2842</v>
      </c>
      <c r="E773" s="408" t="s">
        <v>3467</v>
      </c>
      <c r="I773" s="332" t="s">
        <v>1467</v>
      </c>
      <c r="J773" s="411">
        <v>37143</v>
      </c>
    </row>
    <row r="774" spans="2:10" ht="15" x14ac:dyDescent="0.4">
      <c r="B774" s="340"/>
      <c r="C774" s="408" t="s">
        <v>3050</v>
      </c>
      <c r="D774" s="408" t="s">
        <v>1466</v>
      </c>
      <c r="E774" s="408" t="s">
        <v>1432</v>
      </c>
      <c r="I774" s="332" t="s">
        <v>1467</v>
      </c>
      <c r="J774" s="411">
        <v>146452.04</v>
      </c>
    </row>
    <row r="775" spans="2:10" ht="15" x14ac:dyDescent="0.4">
      <c r="B775" s="340"/>
      <c r="C775" s="408" t="s">
        <v>2773</v>
      </c>
      <c r="D775" s="408" t="s">
        <v>1468</v>
      </c>
      <c r="E775" s="408" t="s">
        <v>1432</v>
      </c>
      <c r="I775" s="332" t="s">
        <v>1467</v>
      </c>
      <c r="J775" s="411">
        <v>363228.84</v>
      </c>
    </row>
    <row r="776" spans="2:10" ht="15" x14ac:dyDescent="0.4">
      <c r="B776" s="340"/>
      <c r="C776" s="408" t="s">
        <v>3051</v>
      </c>
      <c r="D776" s="408" t="s">
        <v>1466</v>
      </c>
      <c r="E776" s="408" t="s">
        <v>1432</v>
      </c>
      <c r="I776" s="332" t="s">
        <v>1467</v>
      </c>
      <c r="J776" s="411">
        <v>146.08000000000001</v>
      </c>
    </row>
    <row r="777" spans="2:10" ht="15" x14ac:dyDescent="0.4">
      <c r="B777" s="340"/>
      <c r="C777" s="408" t="s">
        <v>3051</v>
      </c>
      <c r="D777" s="408" t="s">
        <v>1468</v>
      </c>
      <c r="E777" s="408" t="s">
        <v>1432</v>
      </c>
      <c r="I777" s="332" t="s">
        <v>1467</v>
      </c>
      <c r="J777" s="411">
        <v>146.08000000000001</v>
      </c>
    </row>
    <row r="778" spans="2:10" ht="15" x14ac:dyDescent="0.4">
      <c r="B778" s="340"/>
      <c r="C778" s="408" t="s">
        <v>3323</v>
      </c>
      <c r="D778" s="408" t="s">
        <v>1468</v>
      </c>
      <c r="E778" s="408" t="s">
        <v>3467</v>
      </c>
      <c r="I778" s="332" t="s">
        <v>1467</v>
      </c>
      <c r="J778" s="411">
        <v>4050</v>
      </c>
    </row>
    <row r="779" spans="2:10" ht="15" x14ac:dyDescent="0.4">
      <c r="B779" s="340"/>
      <c r="C779" s="408" t="s">
        <v>3052</v>
      </c>
      <c r="D779" s="408" t="s">
        <v>1466</v>
      </c>
      <c r="E779" s="408" t="s">
        <v>1432</v>
      </c>
      <c r="I779" s="332" t="s">
        <v>1467</v>
      </c>
      <c r="J779" s="411">
        <v>258.43</v>
      </c>
    </row>
    <row r="780" spans="2:10" ht="15" x14ac:dyDescent="0.4">
      <c r="B780" s="340"/>
      <c r="C780" s="408" t="s">
        <v>3052</v>
      </c>
      <c r="D780" s="408" t="s">
        <v>1468</v>
      </c>
      <c r="E780" s="408" t="s">
        <v>1432</v>
      </c>
      <c r="I780" s="332" t="s">
        <v>1467</v>
      </c>
      <c r="J780" s="411">
        <v>258.43</v>
      </c>
    </row>
    <row r="781" spans="2:10" ht="15" x14ac:dyDescent="0.4">
      <c r="B781" s="340"/>
      <c r="C781" s="408" t="s">
        <v>3053</v>
      </c>
      <c r="D781" s="408" t="s">
        <v>1466</v>
      </c>
      <c r="E781" s="408" t="s">
        <v>1432</v>
      </c>
      <c r="I781" s="332" t="s">
        <v>1467</v>
      </c>
      <c r="J781" s="411">
        <v>23259.62</v>
      </c>
    </row>
    <row r="782" spans="2:10" ht="15" x14ac:dyDescent="0.4">
      <c r="B782" s="340"/>
      <c r="C782" s="408" t="s">
        <v>3053</v>
      </c>
      <c r="D782" s="408" t="s">
        <v>1468</v>
      </c>
      <c r="E782" s="408" t="s">
        <v>1432</v>
      </c>
      <c r="I782" s="332" t="s">
        <v>1467</v>
      </c>
      <c r="J782" s="411">
        <v>23259.439999999999</v>
      </c>
    </row>
    <row r="783" spans="2:10" ht="15" x14ac:dyDescent="0.4">
      <c r="B783" s="340"/>
      <c r="C783" s="408" t="s">
        <v>3054</v>
      </c>
      <c r="D783" s="408" t="s">
        <v>1466</v>
      </c>
      <c r="E783" s="408" t="s">
        <v>1432</v>
      </c>
      <c r="I783" s="332" t="s">
        <v>1467</v>
      </c>
      <c r="J783" s="411">
        <v>213.72</v>
      </c>
    </row>
    <row r="784" spans="2:10" ht="15" x14ac:dyDescent="0.4">
      <c r="B784" s="340"/>
      <c r="C784" s="408" t="s">
        <v>3054</v>
      </c>
      <c r="D784" s="408" t="s">
        <v>1468</v>
      </c>
      <c r="E784" s="408" t="s">
        <v>1432</v>
      </c>
      <c r="I784" s="332" t="s">
        <v>1467</v>
      </c>
      <c r="J784" s="411">
        <v>213.72</v>
      </c>
    </row>
    <row r="785" spans="2:10" ht="15" x14ac:dyDescent="0.4">
      <c r="B785" s="340"/>
      <c r="C785" s="408" t="s">
        <v>3055</v>
      </c>
      <c r="D785" s="408" t="s">
        <v>1466</v>
      </c>
      <c r="E785" s="408" t="s">
        <v>1432</v>
      </c>
      <c r="I785" s="332" t="s">
        <v>1467</v>
      </c>
      <c r="J785" s="411">
        <v>38.53</v>
      </c>
    </row>
    <row r="786" spans="2:10" ht="15" x14ac:dyDescent="0.4">
      <c r="B786" s="340"/>
      <c r="C786" s="408" t="s">
        <v>3237</v>
      </c>
      <c r="D786" s="408" t="s">
        <v>1468</v>
      </c>
      <c r="E786" s="408" t="s">
        <v>1432</v>
      </c>
      <c r="I786" s="332" t="s">
        <v>1467</v>
      </c>
      <c r="J786" s="411">
        <v>1060</v>
      </c>
    </row>
    <row r="787" spans="2:10" ht="15" x14ac:dyDescent="0.4">
      <c r="B787" s="340"/>
      <c r="C787" s="408" t="s">
        <v>2801</v>
      </c>
      <c r="D787" s="408" t="s">
        <v>1466</v>
      </c>
      <c r="E787" s="408" t="s">
        <v>1432</v>
      </c>
      <c r="I787" s="332" t="s">
        <v>1467</v>
      </c>
      <c r="J787" s="411">
        <v>199867</v>
      </c>
    </row>
    <row r="788" spans="2:10" ht="15" x14ac:dyDescent="0.4">
      <c r="B788" s="340"/>
      <c r="C788" s="408" t="s">
        <v>2801</v>
      </c>
      <c r="D788" s="408" t="s">
        <v>1468</v>
      </c>
      <c r="E788" s="408" t="s">
        <v>1432</v>
      </c>
      <c r="I788" s="332" t="s">
        <v>1467</v>
      </c>
      <c r="J788" s="411">
        <v>199867</v>
      </c>
    </row>
    <row r="789" spans="2:10" ht="15" x14ac:dyDescent="0.4">
      <c r="B789" s="340"/>
      <c r="C789" s="408" t="s">
        <v>2801</v>
      </c>
      <c r="D789" s="408" t="s">
        <v>1466</v>
      </c>
      <c r="E789" s="408" t="s">
        <v>3467</v>
      </c>
      <c r="I789" s="332" t="s">
        <v>1467</v>
      </c>
      <c r="J789" s="411">
        <v>0</v>
      </c>
    </row>
    <row r="790" spans="2:10" ht="15" x14ac:dyDescent="0.4">
      <c r="B790" s="340"/>
      <c r="C790" s="408" t="s">
        <v>3056</v>
      </c>
      <c r="D790" s="408" t="s">
        <v>1466</v>
      </c>
      <c r="E790" s="408" t="s">
        <v>1432</v>
      </c>
      <c r="I790" s="332" t="s">
        <v>1467</v>
      </c>
      <c r="J790" s="411">
        <v>10337.44</v>
      </c>
    </row>
    <row r="791" spans="2:10" ht="15" x14ac:dyDescent="0.4">
      <c r="B791" s="340"/>
      <c r="C791" s="408" t="s">
        <v>3056</v>
      </c>
      <c r="D791" s="408" t="s">
        <v>1468</v>
      </c>
      <c r="E791" s="408" t="s">
        <v>1432</v>
      </c>
      <c r="I791" s="332" t="s">
        <v>1467</v>
      </c>
      <c r="J791" s="411">
        <v>10337.44</v>
      </c>
    </row>
    <row r="792" spans="2:10" ht="15" x14ac:dyDescent="0.4">
      <c r="B792" s="340"/>
      <c r="C792" s="408" t="s">
        <v>2693</v>
      </c>
      <c r="D792" s="408" t="s">
        <v>1466</v>
      </c>
      <c r="E792" s="408" t="s">
        <v>3467</v>
      </c>
      <c r="I792" s="332" t="s">
        <v>1467</v>
      </c>
      <c r="J792" s="411">
        <v>21582253.449999999</v>
      </c>
    </row>
    <row r="793" spans="2:10" ht="15" x14ac:dyDescent="0.4">
      <c r="B793" s="340"/>
      <c r="C793" s="408" t="s">
        <v>2693</v>
      </c>
      <c r="D793" s="408" t="s">
        <v>1470</v>
      </c>
      <c r="E793" s="408" t="s">
        <v>1432</v>
      </c>
      <c r="I793" s="332" t="s">
        <v>1467</v>
      </c>
      <c r="J793" s="411">
        <v>13140000</v>
      </c>
    </row>
    <row r="794" spans="2:10" ht="15" x14ac:dyDescent="0.4">
      <c r="B794" s="340"/>
      <c r="C794" s="408" t="s">
        <v>2693</v>
      </c>
      <c r="D794" s="408" t="s">
        <v>1466</v>
      </c>
      <c r="E794" s="408" t="s">
        <v>3469</v>
      </c>
      <c r="I794" s="332" t="s">
        <v>1467</v>
      </c>
      <c r="J794" s="411">
        <v>11399650.859999999</v>
      </c>
    </row>
    <row r="795" spans="2:10" ht="15" x14ac:dyDescent="0.4">
      <c r="B795" s="340"/>
      <c r="C795" s="408" t="s">
        <v>2693</v>
      </c>
      <c r="D795" s="408" t="s">
        <v>1466</v>
      </c>
      <c r="E795" s="408" t="s">
        <v>1475</v>
      </c>
      <c r="I795" s="332" t="s">
        <v>1467</v>
      </c>
      <c r="J795" s="411">
        <v>1047823.98</v>
      </c>
    </row>
    <row r="796" spans="2:10" ht="15" x14ac:dyDescent="0.4">
      <c r="B796" s="340"/>
      <c r="C796" s="408" t="s">
        <v>2693</v>
      </c>
      <c r="D796" s="408" t="s">
        <v>1468</v>
      </c>
      <c r="E796" s="408" t="s">
        <v>3467</v>
      </c>
      <c r="I796" s="332" t="s">
        <v>1467</v>
      </c>
      <c r="J796" s="411">
        <v>183950</v>
      </c>
    </row>
    <row r="797" spans="2:10" ht="15" x14ac:dyDescent="0.4">
      <c r="B797" s="340"/>
      <c r="C797" s="408" t="s">
        <v>2693</v>
      </c>
      <c r="D797" s="408" t="s">
        <v>1466</v>
      </c>
      <c r="E797" s="408" t="s">
        <v>3468</v>
      </c>
      <c r="I797" s="332" t="s">
        <v>1467</v>
      </c>
      <c r="J797" s="411">
        <v>165147.85999999999</v>
      </c>
    </row>
    <row r="798" spans="2:10" ht="15" x14ac:dyDescent="0.4">
      <c r="B798" s="340"/>
      <c r="C798" s="408" t="s">
        <v>2693</v>
      </c>
      <c r="D798" s="408" t="s">
        <v>1466</v>
      </c>
      <c r="E798" s="408" t="s">
        <v>1432</v>
      </c>
      <c r="I798" s="332" t="s">
        <v>1467</v>
      </c>
      <c r="J798" s="411">
        <v>85747.92</v>
      </c>
    </row>
    <row r="799" spans="2:10" ht="15" x14ac:dyDescent="0.4">
      <c r="B799" s="340"/>
      <c r="C799" s="408" t="s">
        <v>2693</v>
      </c>
      <c r="D799" s="408" t="s">
        <v>1470</v>
      </c>
      <c r="E799" s="408" t="s">
        <v>3467</v>
      </c>
      <c r="I799" s="332" t="s">
        <v>1467</v>
      </c>
      <c r="J799" s="411">
        <v>16800</v>
      </c>
    </row>
    <row r="800" spans="2:10" ht="15" x14ac:dyDescent="0.4">
      <c r="B800" s="340"/>
      <c r="C800" s="408" t="s">
        <v>2693</v>
      </c>
      <c r="D800" s="408" t="s">
        <v>1468</v>
      </c>
      <c r="E800" s="408" t="s">
        <v>1432</v>
      </c>
      <c r="I800" s="332" t="s">
        <v>1467</v>
      </c>
      <c r="J800" s="411">
        <v>650.41999999999996</v>
      </c>
    </row>
    <row r="801" spans="2:10" ht="15" x14ac:dyDescent="0.4">
      <c r="B801" s="340"/>
      <c r="C801" s="408" t="s">
        <v>2892</v>
      </c>
      <c r="D801" s="408" t="s">
        <v>1466</v>
      </c>
      <c r="E801" s="408" t="s">
        <v>1432</v>
      </c>
      <c r="I801" s="332" t="s">
        <v>1467</v>
      </c>
      <c r="J801" s="411">
        <v>5000</v>
      </c>
    </row>
    <row r="802" spans="2:10" ht="15" x14ac:dyDescent="0.4">
      <c r="B802" s="340"/>
      <c r="C802" s="408" t="s">
        <v>2892</v>
      </c>
      <c r="D802" s="408" t="s">
        <v>1466</v>
      </c>
      <c r="E802" s="408" t="s">
        <v>3468</v>
      </c>
      <c r="I802" s="332" t="s">
        <v>1467</v>
      </c>
      <c r="J802" s="411">
        <v>1203.3900000000001</v>
      </c>
    </row>
    <row r="803" spans="2:10" ht="15" x14ac:dyDescent="0.4">
      <c r="B803" s="340"/>
      <c r="C803" s="408" t="s">
        <v>2892</v>
      </c>
      <c r="D803" s="408" t="s">
        <v>1466</v>
      </c>
      <c r="E803" s="408" t="s">
        <v>1475</v>
      </c>
      <c r="I803" s="332" t="s">
        <v>1467</v>
      </c>
      <c r="J803" s="411">
        <v>378.26</v>
      </c>
    </row>
    <row r="804" spans="2:10" ht="30" x14ac:dyDescent="0.4">
      <c r="B804" s="340"/>
      <c r="C804" s="408" t="s">
        <v>3057</v>
      </c>
      <c r="D804" s="408" t="s">
        <v>1468</v>
      </c>
      <c r="E804" s="408" t="s">
        <v>3467</v>
      </c>
      <c r="I804" s="332" t="s">
        <v>1467</v>
      </c>
      <c r="J804" s="411">
        <v>10500</v>
      </c>
    </row>
    <row r="805" spans="2:10" ht="30" x14ac:dyDescent="0.4">
      <c r="B805" s="340"/>
      <c r="C805" s="408" t="s">
        <v>3057</v>
      </c>
      <c r="D805" s="408" t="s">
        <v>1466</v>
      </c>
      <c r="E805" s="408" t="s">
        <v>1432</v>
      </c>
      <c r="I805" s="332" t="s">
        <v>1467</v>
      </c>
      <c r="J805" s="411">
        <v>16.850000000000001</v>
      </c>
    </row>
    <row r="806" spans="2:10" ht="30" x14ac:dyDescent="0.4">
      <c r="B806" s="340"/>
      <c r="C806" s="408" t="s">
        <v>3057</v>
      </c>
      <c r="D806" s="408" t="s">
        <v>1468</v>
      </c>
      <c r="E806" s="408" t="s">
        <v>1432</v>
      </c>
      <c r="I806" s="332" t="s">
        <v>1467</v>
      </c>
      <c r="J806" s="411">
        <v>16.850000000000001</v>
      </c>
    </row>
    <row r="807" spans="2:10" ht="15" x14ac:dyDescent="0.4">
      <c r="B807" s="340"/>
      <c r="C807" s="408" t="s">
        <v>2783</v>
      </c>
      <c r="D807" s="408" t="s">
        <v>1466</v>
      </c>
      <c r="E807" s="408" t="s">
        <v>3467</v>
      </c>
      <c r="I807" s="332" t="s">
        <v>1467</v>
      </c>
      <c r="J807" s="411">
        <v>275934.09000000003</v>
      </c>
    </row>
    <row r="808" spans="2:10" ht="15" x14ac:dyDescent="0.4">
      <c r="B808" s="340"/>
      <c r="C808" s="408" t="s">
        <v>2783</v>
      </c>
      <c r="D808" s="408" t="s">
        <v>1468</v>
      </c>
      <c r="E808" s="408" t="s">
        <v>3467</v>
      </c>
      <c r="I808" s="332" t="s">
        <v>1467</v>
      </c>
      <c r="J808" s="411">
        <v>16100</v>
      </c>
    </row>
    <row r="809" spans="2:10" ht="15" x14ac:dyDescent="0.4">
      <c r="B809" s="340"/>
      <c r="C809" s="408" t="s">
        <v>2783</v>
      </c>
      <c r="D809" s="408" t="s">
        <v>1466</v>
      </c>
      <c r="E809" s="408" t="s">
        <v>1432</v>
      </c>
      <c r="I809" s="332" t="s">
        <v>1467</v>
      </c>
      <c r="J809" s="411">
        <v>11805.19</v>
      </c>
    </row>
    <row r="810" spans="2:10" ht="15" x14ac:dyDescent="0.4">
      <c r="B810" s="340"/>
      <c r="C810" s="408" t="s">
        <v>2783</v>
      </c>
      <c r="D810" s="408" t="s">
        <v>1466</v>
      </c>
      <c r="E810" s="408" t="s">
        <v>3468</v>
      </c>
      <c r="I810" s="332" t="s">
        <v>1467</v>
      </c>
      <c r="J810" s="411">
        <v>6001.62</v>
      </c>
    </row>
    <row r="811" spans="2:10" ht="15" x14ac:dyDescent="0.4">
      <c r="B811" s="340"/>
      <c r="C811" s="408" t="s">
        <v>2783</v>
      </c>
      <c r="D811" s="408" t="s">
        <v>1468</v>
      </c>
      <c r="E811" s="408" t="s">
        <v>1432</v>
      </c>
      <c r="I811" s="332" t="s">
        <v>1467</v>
      </c>
      <c r="J811" s="411">
        <v>3230</v>
      </c>
    </row>
    <row r="812" spans="2:10" ht="15" x14ac:dyDescent="0.4">
      <c r="B812" s="340"/>
      <c r="C812" s="408" t="s">
        <v>2783</v>
      </c>
      <c r="D812" s="408" t="s">
        <v>1466</v>
      </c>
      <c r="E812" s="408" t="s">
        <v>1475</v>
      </c>
      <c r="I812" s="332" t="s">
        <v>1467</v>
      </c>
      <c r="J812" s="411">
        <v>0</v>
      </c>
    </row>
    <row r="813" spans="2:10" ht="30" x14ac:dyDescent="0.4">
      <c r="B813" s="340"/>
      <c r="C813" s="408" t="s">
        <v>3058</v>
      </c>
      <c r="D813" s="408" t="s">
        <v>1468</v>
      </c>
      <c r="E813" s="408" t="s">
        <v>1432</v>
      </c>
      <c r="I813" s="332" t="s">
        <v>1467</v>
      </c>
      <c r="J813" s="411">
        <v>102.39</v>
      </c>
    </row>
    <row r="814" spans="2:10" ht="30" x14ac:dyDescent="0.4">
      <c r="B814" s="340"/>
      <c r="C814" s="408" t="s">
        <v>3058</v>
      </c>
      <c r="D814" s="408" t="s">
        <v>1466</v>
      </c>
      <c r="E814" s="408" t="s">
        <v>1432</v>
      </c>
      <c r="I814" s="332" t="s">
        <v>1467</v>
      </c>
      <c r="J814" s="411">
        <v>92.71</v>
      </c>
    </row>
    <row r="815" spans="2:10" ht="15" x14ac:dyDescent="0.4">
      <c r="B815" s="340"/>
      <c r="C815" s="408" t="s">
        <v>3059</v>
      </c>
      <c r="D815" s="408" t="s">
        <v>1468</v>
      </c>
      <c r="E815" s="408" t="s">
        <v>1432</v>
      </c>
      <c r="I815" s="332" t="s">
        <v>1467</v>
      </c>
      <c r="J815" s="411">
        <v>516.86</v>
      </c>
    </row>
    <row r="816" spans="2:10" ht="15" x14ac:dyDescent="0.4">
      <c r="B816" s="340"/>
      <c r="C816" s="408" t="s">
        <v>3059</v>
      </c>
      <c r="D816" s="408" t="s">
        <v>1466</v>
      </c>
      <c r="E816" s="408" t="s">
        <v>1432</v>
      </c>
      <c r="I816" s="332" t="s">
        <v>1467</v>
      </c>
      <c r="J816" s="411">
        <v>258.43</v>
      </c>
    </row>
    <row r="817" spans="2:10" ht="15" x14ac:dyDescent="0.4">
      <c r="B817" s="340"/>
      <c r="C817" s="408" t="s">
        <v>2758</v>
      </c>
      <c r="D817" s="408" t="s">
        <v>1466</v>
      </c>
      <c r="E817" s="408" t="s">
        <v>3467</v>
      </c>
      <c r="I817" s="332" t="s">
        <v>1467</v>
      </c>
      <c r="J817" s="411">
        <v>9207284.1100000013</v>
      </c>
    </row>
    <row r="818" spans="2:10" ht="15" x14ac:dyDescent="0.4">
      <c r="B818" s="340"/>
      <c r="C818" s="408" t="s">
        <v>2758</v>
      </c>
      <c r="D818" s="408" t="s">
        <v>1466</v>
      </c>
      <c r="E818" s="408" t="s">
        <v>3468</v>
      </c>
      <c r="I818" s="332" t="s">
        <v>1467</v>
      </c>
      <c r="J818" s="411">
        <v>394555.44</v>
      </c>
    </row>
    <row r="819" spans="2:10" ht="15" x14ac:dyDescent="0.4">
      <c r="B819" s="340"/>
      <c r="C819" s="408" t="s">
        <v>2758</v>
      </c>
      <c r="D819" s="408" t="s">
        <v>1466</v>
      </c>
      <c r="E819" s="408" t="s">
        <v>3469</v>
      </c>
      <c r="I819" s="332" t="s">
        <v>1467</v>
      </c>
      <c r="J819" s="411">
        <v>358756.75</v>
      </c>
    </row>
    <row r="820" spans="2:10" ht="15" x14ac:dyDescent="0.4">
      <c r="B820" s="340"/>
      <c r="C820" s="408" t="s">
        <v>2758</v>
      </c>
      <c r="D820" s="408" t="s">
        <v>1466</v>
      </c>
      <c r="E820" s="408" t="s">
        <v>1475</v>
      </c>
      <c r="I820" s="332" t="s">
        <v>1467</v>
      </c>
      <c r="J820" s="411">
        <v>255946.25</v>
      </c>
    </row>
    <row r="821" spans="2:10" ht="15" x14ac:dyDescent="0.4">
      <c r="B821" s="340"/>
      <c r="C821" s="408" t="s">
        <v>2758</v>
      </c>
      <c r="D821" s="408" t="s">
        <v>1466</v>
      </c>
      <c r="E821" s="408" t="s">
        <v>1432</v>
      </c>
      <c r="I821" s="332" t="s">
        <v>1467</v>
      </c>
      <c r="J821" s="411">
        <v>165846.57</v>
      </c>
    </row>
    <row r="822" spans="2:10" ht="15" x14ac:dyDescent="0.4">
      <c r="B822" s="340"/>
      <c r="C822" s="408" t="s">
        <v>2758</v>
      </c>
      <c r="D822" s="408" t="s">
        <v>1468</v>
      </c>
      <c r="E822" s="408" t="s">
        <v>3467</v>
      </c>
      <c r="I822" s="332" t="s">
        <v>1467</v>
      </c>
      <c r="J822" s="411">
        <v>25350</v>
      </c>
    </row>
    <row r="823" spans="2:10" ht="15" x14ac:dyDescent="0.4">
      <c r="B823" s="340"/>
      <c r="C823" s="408" t="s">
        <v>2758</v>
      </c>
      <c r="D823" s="408" t="s">
        <v>1468</v>
      </c>
      <c r="E823" s="408" t="s">
        <v>1432</v>
      </c>
      <c r="I823" s="332" t="s">
        <v>1467</v>
      </c>
      <c r="J823" s="411">
        <v>14730.81</v>
      </c>
    </row>
    <row r="824" spans="2:10" ht="15" x14ac:dyDescent="0.4">
      <c r="B824" s="340"/>
      <c r="C824" s="408" t="s">
        <v>2758</v>
      </c>
      <c r="D824" s="408" t="s">
        <v>2842</v>
      </c>
      <c r="E824" s="408" t="s">
        <v>3467</v>
      </c>
      <c r="I824" s="332" t="s">
        <v>1467</v>
      </c>
      <c r="J824" s="411">
        <v>3000</v>
      </c>
    </row>
    <row r="825" spans="2:10" ht="15" x14ac:dyDescent="0.4">
      <c r="B825" s="340"/>
      <c r="C825" s="408" t="s">
        <v>2803</v>
      </c>
      <c r="D825" s="408" t="s">
        <v>1468</v>
      </c>
      <c r="E825" s="408" t="s">
        <v>1432</v>
      </c>
      <c r="I825" s="332" t="s">
        <v>1467</v>
      </c>
      <c r="J825" s="411">
        <v>479398.8</v>
      </c>
    </row>
    <row r="826" spans="2:10" ht="15" x14ac:dyDescent="0.4">
      <c r="B826" s="340"/>
      <c r="C826" s="408" t="s">
        <v>2803</v>
      </c>
      <c r="D826" s="408" t="s">
        <v>1466</v>
      </c>
      <c r="E826" s="408" t="s">
        <v>1432</v>
      </c>
      <c r="I826" s="332" t="s">
        <v>1467</v>
      </c>
      <c r="J826" s="411">
        <v>0</v>
      </c>
    </row>
    <row r="827" spans="2:10" ht="15" x14ac:dyDescent="0.4">
      <c r="B827" s="340"/>
      <c r="C827" s="408" t="s">
        <v>2803</v>
      </c>
      <c r="D827" s="408" t="s">
        <v>1466</v>
      </c>
      <c r="E827" s="408" t="s">
        <v>3467</v>
      </c>
      <c r="I827" s="332" t="s">
        <v>1467</v>
      </c>
      <c r="J827" s="411">
        <v>0</v>
      </c>
    </row>
    <row r="828" spans="2:10" ht="15" x14ac:dyDescent="0.4">
      <c r="B828" s="340"/>
      <c r="C828" s="408" t="s">
        <v>2673</v>
      </c>
      <c r="D828" s="408" t="s">
        <v>1466</v>
      </c>
      <c r="E828" s="408" t="s">
        <v>3467</v>
      </c>
      <c r="I828" s="332" t="s">
        <v>1467</v>
      </c>
      <c r="J828" s="411">
        <v>66192899</v>
      </c>
    </row>
    <row r="829" spans="2:10" ht="15" x14ac:dyDescent="0.4">
      <c r="B829" s="340"/>
      <c r="C829" s="408" t="s">
        <v>2673</v>
      </c>
      <c r="D829" s="408" t="s">
        <v>1466</v>
      </c>
      <c r="E829" s="408" t="s">
        <v>3469</v>
      </c>
      <c r="I829" s="332" t="s">
        <v>1467</v>
      </c>
      <c r="J829" s="411">
        <v>16540362.75</v>
      </c>
    </row>
    <row r="830" spans="2:10" ht="15" x14ac:dyDescent="0.4">
      <c r="B830" s="340"/>
      <c r="C830" s="408" t="s">
        <v>2673</v>
      </c>
      <c r="D830" s="408" t="s">
        <v>1466</v>
      </c>
      <c r="E830" s="408" t="s">
        <v>3468</v>
      </c>
      <c r="I830" s="332" t="s">
        <v>1467</v>
      </c>
      <c r="J830" s="411">
        <v>15916314.390000001</v>
      </c>
    </row>
    <row r="831" spans="2:10" ht="15" x14ac:dyDescent="0.4">
      <c r="B831" s="340"/>
      <c r="C831" s="408" t="s">
        <v>2673</v>
      </c>
      <c r="D831" s="408" t="s">
        <v>1466</v>
      </c>
      <c r="E831" s="408" t="s">
        <v>1475</v>
      </c>
      <c r="I831" s="332" t="s">
        <v>1467</v>
      </c>
      <c r="J831" s="411">
        <v>1252208.1399999999</v>
      </c>
    </row>
    <row r="832" spans="2:10" ht="15" x14ac:dyDescent="0.4">
      <c r="B832" s="340"/>
      <c r="C832" s="408" t="s">
        <v>2673</v>
      </c>
      <c r="D832" s="408" t="s">
        <v>1468</v>
      </c>
      <c r="E832" s="408" t="s">
        <v>3467</v>
      </c>
      <c r="I832" s="332" t="s">
        <v>1467</v>
      </c>
      <c r="J832" s="411">
        <v>722287.5</v>
      </c>
    </row>
    <row r="833" spans="2:10" ht="15" x14ac:dyDescent="0.4">
      <c r="B833" s="340"/>
      <c r="C833" s="408" t="s">
        <v>2673</v>
      </c>
      <c r="D833" s="408" t="s">
        <v>1466</v>
      </c>
      <c r="E833" s="408" t="s">
        <v>1432</v>
      </c>
      <c r="I833" s="332" t="s">
        <v>1467</v>
      </c>
      <c r="J833" s="411">
        <v>151185.06</v>
      </c>
    </row>
    <row r="834" spans="2:10" ht="15" x14ac:dyDescent="0.4">
      <c r="B834" s="340"/>
      <c r="C834" s="408" t="s">
        <v>2673</v>
      </c>
      <c r="D834" s="408" t="s">
        <v>1468</v>
      </c>
      <c r="E834" s="408" t="s">
        <v>1432</v>
      </c>
      <c r="I834" s="332" t="s">
        <v>1467</v>
      </c>
      <c r="J834" s="411">
        <v>151185.06</v>
      </c>
    </row>
    <row r="835" spans="2:10" ht="15" x14ac:dyDescent="0.4">
      <c r="B835" s="340"/>
      <c r="C835" s="408" t="s">
        <v>2673</v>
      </c>
      <c r="D835" s="408" t="s">
        <v>2842</v>
      </c>
      <c r="E835" s="408" t="s">
        <v>3467</v>
      </c>
      <c r="I835" s="332" t="s">
        <v>1467</v>
      </c>
      <c r="J835" s="411">
        <v>16500</v>
      </c>
    </row>
    <row r="836" spans="2:10" ht="30" x14ac:dyDescent="0.4">
      <c r="B836" s="340"/>
      <c r="C836" s="408" t="s">
        <v>3060</v>
      </c>
      <c r="D836" s="408" t="s">
        <v>1468</v>
      </c>
      <c r="E836" s="408" t="s">
        <v>3467</v>
      </c>
      <c r="I836" s="332" t="s">
        <v>1467</v>
      </c>
      <c r="J836" s="411">
        <v>18000</v>
      </c>
    </row>
    <row r="837" spans="2:10" ht="30" x14ac:dyDescent="0.4">
      <c r="B837" s="340"/>
      <c r="C837" s="408" t="s">
        <v>3060</v>
      </c>
      <c r="D837" s="408" t="s">
        <v>1466</v>
      </c>
      <c r="E837" s="408" t="s">
        <v>1432</v>
      </c>
      <c r="I837" s="332" t="s">
        <v>1467</v>
      </c>
      <c r="J837" s="411">
        <v>37.479999999999997</v>
      </c>
    </row>
    <row r="838" spans="2:10" ht="30" x14ac:dyDescent="0.4">
      <c r="B838" s="340"/>
      <c r="C838" s="408" t="s">
        <v>3060</v>
      </c>
      <c r="D838" s="408" t="s">
        <v>1468</v>
      </c>
      <c r="E838" s="408" t="s">
        <v>1432</v>
      </c>
      <c r="I838" s="332" t="s">
        <v>1467</v>
      </c>
      <c r="J838" s="411">
        <v>37.479999999999997</v>
      </c>
    </row>
    <row r="839" spans="2:10" ht="15" x14ac:dyDescent="0.4">
      <c r="B839" s="340"/>
      <c r="C839" s="408" t="s">
        <v>3238</v>
      </c>
      <c r="D839" s="408" t="s">
        <v>1468</v>
      </c>
      <c r="E839" s="408" t="s">
        <v>1432</v>
      </c>
      <c r="I839" s="332" t="s">
        <v>1467</v>
      </c>
      <c r="J839" s="411">
        <v>80.12</v>
      </c>
    </row>
    <row r="840" spans="2:10" ht="15" x14ac:dyDescent="0.4">
      <c r="B840" s="340"/>
      <c r="C840" s="408" t="s">
        <v>3171</v>
      </c>
      <c r="D840" s="408" t="s">
        <v>1466</v>
      </c>
      <c r="E840" s="408" t="s">
        <v>3467</v>
      </c>
      <c r="I840" s="332" t="s">
        <v>1467</v>
      </c>
      <c r="J840" s="411">
        <v>4393.95</v>
      </c>
    </row>
    <row r="841" spans="2:10" ht="30" x14ac:dyDescent="0.4">
      <c r="B841" s="340"/>
      <c r="C841" s="408" t="s">
        <v>2867</v>
      </c>
      <c r="D841" s="408" t="s">
        <v>1468</v>
      </c>
      <c r="E841" s="408" t="s">
        <v>1432</v>
      </c>
      <c r="I841" s="332" t="s">
        <v>1467</v>
      </c>
      <c r="J841" s="411">
        <v>47244.36</v>
      </c>
    </row>
    <row r="842" spans="2:10" ht="30" x14ac:dyDescent="0.4">
      <c r="B842" s="340"/>
      <c r="C842" s="408" t="s">
        <v>2867</v>
      </c>
      <c r="D842" s="408" t="s">
        <v>1466</v>
      </c>
      <c r="E842" s="408" t="s">
        <v>1432</v>
      </c>
      <c r="I842" s="332" t="s">
        <v>1467</v>
      </c>
      <c r="J842" s="411">
        <v>9318.76</v>
      </c>
    </row>
    <row r="843" spans="2:10" ht="30" x14ac:dyDescent="0.4">
      <c r="B843" s="340"/>
      <c r="C843" s="408" t="s">
        <v>2867</v>
      </c>
      <c r="D843" s="408" t="s">
        <v>1466</v>
      </c>
      <c r="E843" s="408" t="s">
        <v>1475</v>
      </c>
      <c r="I843" s="332" t="s">
        <v>1467</v>
      </c>
      <c r="J843" s="411">
        <v>25.22</v>
      </c>
    </row>
    <row r="844" spans="2:10" ht="15" x14ac:dyDescent="0.4">
      <c r="B844" s="340"/>
      <c r="C844" s="408" t="s">
        <v>2893</v>
      </c>
      <c r="D844" s="408" t="s">
        <v>1468</v>
      </c>
      <c r="E844" s="408" t="s">
        <v>1432</v>
      </c>
      <c r="I844" s="332" t="s">
        <v>1467</v>
      </c>
      <c r="J844" s="411">
        <v>1562.87</v>
      </c>
    </row>
    <row r="845" spans="2:10" ht="15" x14ac:dyDescent="0.4">
      <c r="B845" s="340"/>
      <c r="C845" s="408" t="s">
        <v>2893</v>
      </c>
      <c r="D845" s="408" t="s">
        <v>1466</v>
      </c>
      <c r="E845" s="408" t="s">
        <v>1432</v>
      </c>
      <c r="I845" s="332" t="s">
        <v>1467</v>
      </c>
      <c r="J845" s="411">
        <v>280.42</v>
      </c>
    </row>
    <row r="846" spans="2:10" ht="15" x14ac:dyDescent="0.4">
      <c r="B846" s="340"/>
      <c r="C846" s="408" t="s">
        <v>2893</v>
      </c>
      <c r="D846" s="408" t="s">
        <v>1466</v>
      </c>
      <c r="E846" s="408" t="s">
        <v>1475</v>
      </c>
      <c r="I846" s="332" t="s">
        <v>1467</v>
      </c>
      <c r="J846" s="411">
        <v>25.22</v>
      </c>
    </row>
    <row r="847" spans="2:10" ht="15" x14ac:dyDescent="0.4">
      <c r="B847" s="340"/>
      <c r="C847" s="408" t="s">
        <v>3061</v>
      </c>
      <c r="D847" s="408" t="s">
        <v>1466</v>
      </c>
      <c r="E847" s="408" t="s">
        <v>1432</v>
      </c>
      <c r="I847" s="332" t="s">
        <v>1467</v>
      </c>
      <c r="J847" s="411">
        <v>3.51</v>
      </c>
    </row>
    <row r="848" spans="2:10" ht="15" x14ac:dyDescent="0.4">
      <c r="B848" s="340"/>
      <c r="C848" s="408" t="s">
        <v>3061</v>
      </c>
      <c r="D848" s="408" t="s">
        <v>1468</v>
      </c>
      <c r="E848" s="408" t="s">
        <v>1432</v>
      </c>
      <c r="I848" s="332" t="s">
        <v>1467</v>
      </c>
      <c r="J848" s="411">
        <v>3.51</v>
      </c>
    </row>
    <row r="849" spans="2:10" ht="15" x14ac:dyDescent="0.4">
      <c r="B849" s="340"/>
      <c r="C849" s="408" t="s">
        <v>3239</v>
      </c>
      <c r="D849" s="408" t="s">
        <v>1468</v>
      </c>
      <c r="E849" s="408" t="s">
        <v>1432</v>
      </c>
      <c r="I849" s="332" t="s">
        <v>1467</v>
      </c>
      <c r="J849" s="411">
        <v>200.3</v>
      </c>
    </row>
    <row r="850" spans="2:10" ht="15" x14ac:dyDescent="0.4">
      <c r="B850" s="340"/>
      <c r="C850" s="408" t="s">
        <v>3182</v>
      </c>
      <c r="D850" s="408" t="s">
        <v>1468</v>
      </c>
      <c r="E850" s="408" t="s">
        <v>1432</v>
      </c>
      <c r="I850" s="332" t="s">
        <v>1467</v>
      </c>
      <c r="J850" s="411">
        <v>1938.27</v>
      </c>
    </row>
    <row r="851" spans="2:10" ht="15" x14ac:dyDescent="0.4">
      <c r="B851" s="340"/>
      <c r="C851" s="408" t="s">
        <v>3182</v>
      </c>
      <c r="D851" s="408" t="s">
        <v>1466</v>
      </c>
      <c r="E851" s="408" t="s">
        <v>3467</v>
      </c>
      <c r="I851" s="332" t="s">
        <v>1467</v>
      </c>
      <c r="J851" s="411">
        <v>1408</v>
      </c>
    </row>
    <row r="852" spans="2:10" ht="15" x14ac:dyDescent="0.4">
      <c r="B852" s="340"/>
      <c r="C852" s="408" t="s">
        <v>3169</v>
      </c>
      <c r="D852" s="408" t="s">
        <v>1466</v>
      </c>
      <c r="E852" s="408" t="s">
        <v>3467</v>
      </c>
      <c r="I852" s="332" t="s">
        <v>1467</v>
      </c>
      <c r="J852" s="411">
        <v>11943</v>
      </c>
    </row>
    <row r="853" spans="2:10" ht="15" x14ac:dyDescent="0.4">
      <c r="B853" s="340"/>
      <c r="C853" s="408" t="s">
        <v>3333</v>
      </c>
      <c r="D853" s="408" t="s">
        <v>1470</v>
      </c>
      <c r="E853" s="408" t="s">
        <v>3467</v>
      </c>
      <c r="I853" s="332" t="s">
        <v>1467</v>
      </c>
      <c r="J853" s="411">
        <v>3719600</v>
      </c>
    </row>
    <row r="854" spans="2:10" ht="15" x14ac:dyDescent="0.4">
      <c r="B854" s="340"/>
      <c r="C854" s="408" t="s">
        <v>3062</v>
      </c>
      <c r="D854" s="408" t="s">
        <v>1466</v>
      </c>
      <c r="E854" s="408" t="s">
        <v>1432</v>
      </c>
      <c r="I854" s="332" t="s">
        <v>1467</v>
      </c>
      <c r="J854" s="411">
        <v>1294292.1599999999</v>
      </c>
    </row>
    <row r="855" spans="2:10" ht="15" x14ac:dyDescent="0.4">
      <c r="B855" s="340"/>
      <c r="C855" s="408" t="s">
        <v>3062</v>
      </c>
      <c r="D855" s="408" t="s">
        <v>1468</v>
      </c>
      <c r="E855" s="408" t="s">
        <v>3467</v>
      </c>
      <c r="I855" s="332" t="s">
        <v>1467</v>
      </c>
      <c r="J855" s="411">
        <v>10500</v>
      </c>
    </row>
    <row r="856" spans="2:10" ht="15" x14ac:dyDescent="0.4">
      <c r="B856" s="340"/>
      <c r="C856" s="408" t="s">
        <v>3062</v>
      </c>
      <c r="D856" s="408" t="s">
        <v>1468</v>
      </c>
      <c r="E856" s="408" t="s">
        <v>1432</v>
      </c>
      <c r="I856" s="332" t="s">
        <v>1467</v>
      </c>
      <c r="J856" s="411">
        <v>5208.28</v>
      </c>
    </row>
    <row r="857" spans="2:10" ht="30" x14ac:dyDescent="0.4">
      <c r="B857" s="340"/>
      <c r="C857" s="408" t="s">
        <v>3240</v>
      </c>
      <c r="D857" s="408" t="s">
        <v>1468</v>
      </c>
      <c r="E857" s="408" t="s">
        <v>1432</v>
      </c>
      <c r="I857" s="332" t="s">
        <v>1467</v>
      </c>
      <c r="J857" s="411">
        <v>9.69</v>
      </c>
    </row>
    <row r="858" spans="2:10" ht="15" x14ac:dyDescent="0.4">
      <c r="B858" s="340"/>
      <c r="C858" s="408" t="s">
        <v>3324</v>
      </c>
      <c r="D858" s="408" t="s">
        <v>1468</v>
      </c>
      <c r="E858" s="408" t="s">
        <v>3467</v>
      </c>
      <c r="I858" s="332" t="s">
        <v>1467</v>
      </c>
      <c r="J858" s="411">
        <v>1000</v>
      </c>
    </row>
    <row r="859" spans="2:10" ht="15" x14ac:dyDescent="0.4">
      <c r="B859" s="340"/>
      <c r="C859" s="408" t="s">
        <v>2846</v>
      </c>
      <c r="D859" s="408" t="s">
        <v>1466</v>
      </c>
      <c r="E859" s="408" t="s">
        <v>3467</v>
      </c>
      <c r="I859" s="332" t="s">
        <v>1467</v>
      </c>
      <c r="J859" s="411">
        <v>32343.42</v>
      </c>
    </row>
    <row r="860" spans="2:10" ht="15" x14ac:dyDescent="0.4">
      <c r="B860" s="340"/>
      <c r="C860" s="408" t="s">
        <v>2846</v>
      </c>
      <c r="D860" s="408" t="s">
        <v>1466</v>
      </c>
      <c r="E860" s="408" t="s">
        <v>3468</v>
      </c>
      <c r="I860" s="332" t="s">
        <v>1467</v>
      </c>
      <c r="J860" s="411">
        <v>2968.11</v>
      </c>
    </row>
    <row r="861" spans="2:10" ht="15" x14ac:dyDescent="0.4">
      <c r="B861" s="340"/>
      <c r="C861" s="408" t="s">
        <v>2846</v>
      </c>
      <c r="D861" s="408" t="s">
        <v>1466</v>
      </c>
      <c r="E861" s="408" t="s">
        <v>1432</v>
      </c>
      <c r="I861" s="332" t="s">
        <v>1467</v>
      </c>
      <c r="J861" s="411">
        <v>147.55000000000001</v>
      </c>
    </row>
    <row r="862" spans="2:10" ht="15" x14ac:dyDescent="0.4">
      <c r="B862" s="340"/>
      <c r="C862" s="408" t="s">
        <v>2846</v>
      </c>
      <c r="D862" s="408" t="s">
        <v>1468</v>
      </c>
      <c r="E862" s="408" t="s">
        <v>1432</v>
      </c>
      <c r="I862" s="332" t="s">
        <v>1467</v>
      </c>
      <c r="J862" s="411">
        <v>147.55000000000001</v>
      </c>
    </row>
    <row r="863" spans="2:10" ht="30" x14ac:dyDescent="0.4">
      <c r="B863" s="340"/>
      <c r="C863" s="408" t="s">
        <v>2894</v>
      </c>
      <c r="D863" s="408" t="s">
        <v>1466</v>
      </c>
      <c r="E863" s="408" t="s">
        <v>1475</v>
      </c>
      <c r="I863" s="332" t="s">
        <v>1467</v>
      </c>
      <c r="J863" s="411">
        <v>2968.11</v>
      </c>
    </row>
    <row r="864" spans="2:10" ht="30" x14ac:dyDescent="0.4">
      <c r="B864" s="340"/>
      <c r="C864" s="408" t="s">
        <v>2894</v>
      </c>
      <c r="D864" s="408" t="s">
        <v>1466</v>
      </c>
      <c r="E864" s="408" t="s">
        <v>1432</v>
      </c>
      <c r="I864" s="332" t="s">
        <v>1467</v>
      </c>
      <c r="J864" s="411">
        <v>70.86</v>
      </c>
    </row>
    <row r="865" spans="2:10" ht="30" x14ac:dyDescent="0.4">
      <c r="B865" s="340"/>
      <c r="C865" s="408" t="s">
        <v>2894</v>
      </c>
      <c r="D865" s="408" t="s">
        <v>1468</v>
      </c>
      <c r="E865" s="408" t="s">
        <v>1432</v>
      </c>
      <c r="I865" s="332" t="s">
        <v>1467</v>
      </c>
      <c r="J865" s="411">
        <v>70.86</v>
      </c>
    </row>
    <row r="866" spans="2:10" ht="15" x14ac:dyDescent="0.4">
      <c r="B866" s="340"/>
      <c r="C866" s="408" t="s">
        <v>3063</v>
      </c>
      <c r="D866" s="408" t="s">
        <v>1466</v>
      </c>
      <c r="E866" s="408" t="s">
        <v>1432</v>
      </c>
      <c r="I866" s="332" t="s">
        <v>1467</v>
      </c>
      <c r="J866" s="411">
        <v>646.08000000000004</v>
      </c>
    </row>
    <row r="867" spans="2:10" ht="15" x14ac:dyDescent="0.4">
      <c r="B867" s="340"/>
      <c r="C867" s="408" t="s">
        <v>3063</v>
      </c>
      <c r="D867" s="408" t="s">
        <v>1468</v>
      </c>
      <c r="E867" s="408" t="s">
        <v>1432</v>
      </c>
      <c r="I867" s="332" t="s">
        <v>1467</v>
      </c>
      <c r="J867" s="411">
        <v>646</v>
      </c>
    </row>
    <row r="868" spans="2:10" ht="15" x14ac:dyDescent="0.4">
      <c r="B868" s="340"/>
      <c r="C868" s="408" t="s">
        <v>3064</v>
      </c>
      <c r="D868" s="408" t="s">
        <v>1468</v>
      </c>
      <c r="E868" s="408" t="s">
        <v>3467</v>
      </c>
      <c r="I868" s="332" t="s">
        <v>1467</v>
      </c>
      <c r="J868" s="411">
        <v>5500</v>
      </c>
    </row>
    <row r="869" spans="2:10" ht="15" x14ac:dyDescent="0.4">
      <c r="B869" s="340"/>
      <c r="C869" s="408" t="s">
        <v>3064</v>
      </c>
      <c r="D869" s="408" t="s">
        <v>1468</v>
      </c>
      <c r="E869" s="408" t="s">
        <v>1432</v>
      </c>
      <c r="I869" s="332" t="s">
        <v>1467</v>
      </c>
      <c r="J869" s="411">
        <v>3541.61</v>
      </c>
    </row>
    <row r="870" spans="2:10" ht="15" x14ac:dyDescent="0.4">
      <c r="B870" s="340"/>
      <c r="C870" s="408" t="s">
        <v>3064</v>
      </c>
      <c r="D870" s="408" t="s">
        <v>1466</v>
      </c>
      <c r="E870" s="408" t="s">
        <v>1432</v>
      </c>
      <c r="I870" s="332" t="s">
        <v>1467</v>
      </c>
      <c r="J870" s="411">
        <v>3531.92</v>
      </c>
    </row>
    <row r="871" spans="2:10" ht="15" x14ac:dyDescent="0.4">
      <c r="B871" s="340"/>
      <c r="C871" s="408" t="s">
        <v>3065</v>
      </c>
      <c r="D871" s="408" t="s">
        <v>1466</v>
      </c>
      <c r="E871" s="408" t="s">
        <v>1432</v>
      </c>
      <c r="I871" s="332" t="s">
        <v>1467</v>
      </c>
      <c r="J871" s="411">
        <v>33.72</v>
      </c>
    </row>
    <row r="872" spans="2:10" ht="15" x14ac:dyDescent="0.4">
      <c r="B872" s="340"/>
      <c r="C872" s="408" t="s">
        <v>3065</v>
      </c>
      <c r="D872" s="408" t="s">
        <v>1468</v>
      </c>
      <c r="E872" s="408" t="s">
        <v>1432</v>
      </c>
      <c r="I872" s="332" t="s">
        <v>1467</v>
      </c>
      <c r="J872" s="411">
        <v>16.66</v>
      </c>
    </row>
    <row r="873" spans="2:10" ht="15" x14ac:dyDescent="0.4">
      <c r="B873" s="340"/>
      <c r="C873" s="408" t="s">
        <v>3066</v>
      </c>
      <c r="D873" s="408" t="s">
        <v>1468</v>
      </c>
      <c r="E873" s="408" t="s">
        <v>1432</v>
      </c>
      <c r="I873" s="332" t="s">
        <v>1467</v>
      </c>
      <c r="J873" s="411">
        <v>16152.25</v>
      </c>
    </row>
    <row r="874" spans="2:10" ht="15" x14ac:dyDescent="0.4">
      <c r="B874" s="340"/>
      <c r="C874" s="408" t="s">
        <v>3066</v>
      </c>
      <c r="D874" s="408" t="s">
        <v>1466</v>
      </c>
      <c r="E874" s="408" t="s">
        <v>1432</v>
      </c>
      <c r="I874" s="332" t="s">
        <v>1467</v>
      </c>
      <c r="J874" s="411">
        <v>11779.2</v>
      </c>
    </row>
    <row r="875" spans="2:10" ht="15" x14ac:dyDescent="0.4">
      <c r="B875" s="340"/>
      <c r="C875" s="408" t="s">
        <v>2644</v>
      </c>
      <c r="D875" s="408" t="s">
        <v>1466</v>
      </c>
      <c r="E875" s="408" t="s">
        <v>3467</v>
      </c>
      <c r="I875" s="332" t="s">
        <v>1467</v>
      </c>
      <c r="J875" s="411">
        <v>350530960.31999999</v>
      </c>
    </row>
    <row r="876" spans="2:10" ht="15" x14ac:dyDescent="0.4">
      <c r="B876" s="340"/>
      <c r="C876" s="408" t="s">
        <v>2644</v>
      </c>
      <c r="D876" s="408" t="s">
        <v>1466</v>
      </c>
      <c r="E876" s="408" t="s">
        <v>3469</v>
      </c>
      <c r="I876" s="332" t="s">
        <v>1467</v>
      </c>
      <c r="J876" s="411">
        <v>114374945.33</v>
      </c>
    </row>
    <row r="877" spans="2:10" ht="15" x14ac:dyDescent="0.4">
      <c r="B877" s="340"/>
      <c r="C877" s="408" t="s">
        <v>2644</v>
      </c>
      <c r="D877" s="408" t="s">
        <v>1466</v>
      </c>
      <c r="E877" s="408" t="s">
        <v>1475</v>
      </c>
      <c r="I877" s="332" t="s">
        <v>1467</v>
      </c>
      <c r="J877" s="411">
        <v>85852747.700000003</v>
      </c>
    </row>
    <row r="878" spans="2:10" ht="15" x14ac:dyDescent="0.4">
      <c r="B878" s="340"/>
      <c r="C878" s="408" t="s">
        <v>2644</v>
      </c>
      <c r="D878" s="408" t="s">
        <v>1466</v>
      </c>
      <c r="E878" s="408" t="s">
        <v>3468</v>
      </c>
      <c r="I878" s="332" t="s">
        <v>1467</v>
      </c>
      <c r="J878" s="411">
        <v>40528490.670000002</v>
      </c>
    </row>
    <row r="879" spans="2:10" ht="15" x14ac:dyDescent="0.4">
      <c r="B879" s="340"/>
      <c r="C879" s="408" t="s">
        <v>2644</v>
      </c>
      <c r="D879" s="408" t="s">
        <v>1466</v>
      </c>
      <c r="E879" s="408" t="s">
        <v>1432</v>
      </c>
      <c r="I879" s="332" t="s">
        <v>1467</v>
      </c>
      <c r="J879" s="411">
        <v>2994501.29</v>
      </c>
    </row>
    <row r="880" spans="2:10" ht="15" x14ac:dyDescent="0.4">
      <c r="B880" s="340"/>
      <c r="C880" s="408" t="s">
        <v>2644</v>
      </c>
      <c r="D880" s="408" t="s">
        <v>1468</v>
      </c>
      <c r="E880" s="408" t="s">
        <v>3467</v>
      </c>
      <c r="I880" s="332" t="s">
        <v>1467</v>
      </c>
      <c r="J880" s="411">
        <v>1749029.5</v>
      </c>
    </row>
    <row r="881" spans="2:10" ht="15" x14ac:dyDescent="0.4">
      <c r="B881" s="340"/>
      <c r="C881" s="408" t="s">
        <v>2644</v>
      </c>
      <c r="D881" s="408" t="s">
        <v>1468</v>
      </c>
      <c r="E881" s="408" t="s">
        <v>1432</v>
      </c>
      <c r="I881" s="332" t="s">
        <v>1467</v>
      </c>
      <c r="J881" s="411">
        <v>15506.18</v>
      </c>
    </row>
    <row r="882" spans="2:10" ht="15" x14ac:dyDescent="0.4">
      <c r="B882" s="340"/>
      <c r="C882" s="408" t="s">
        <v>2644</v>
      </c>
      <c r="D882" s="408" t="s">
        <v>1471</v>
      </c>
      <c r="E882" s="408" t="s">
        <v>3467</v>
      </c>
      <c r="I882" s="332" t="s">
        <v>1467</v>
      </c>
      <c r="J882" s="411">
        <v>0</v>
      </c>
    </row>
    <row r="883" spans="2:10" ht="15" x14ac:dyDescent="0.4">
      <c r="B883" s="340"/>
      <c r="C883" s="408" t="s">
        <v>3067</v>
      </c>
      <c r="D883" s="408" t="s">
        <v>1466</v>
      </c>
      <c r="E883" s="408" t="s">
        <v>1432</v>
      </c>
      <c r="I883" s="332" t="s">
        <v>1467</v>
      </c>
      <c r="J883" s="411">
        <v>96.9</v>
      </c>
    </row>
    <row r="884" spans="2:10" ht="15" x14ac:dyDescent="0.4">
      <c r="B884" s="340"/>
      <c r="C884" s="408" t="s">
        <v>3067</v>
      </c>
      <c r="D884" s="408" t="s">
        <v>1468</v>
      </c>
      <c r="E884" s="408" t="s">
        <v>1432</v>
      </c>
      <c r="I884" s="332" t="s">
        <v>1467</v>
      </c>
      <c r="J884" s="411">
        <v>96.9</v>
      </c>
    </row>
    <row r="885" spans="2:10" ht="15" x14ac:dyDescent="0.4">
      <c r="B885" s="340"/>
      <c r="C885" s="408" t="s">
        <v>2649</v>
      </c>
      <c r="D885" s="408" t="s">
        <v>1466</v>
      </c>
      <c r="E885" s="408" t="s">
        <v>1475</v>
      </c>
      <c r="I885" s="332" t="s">
        <v>1467</v>
      </c>
      <c r="J885" s="411">
        <v>79856474.180000007</v>
      </c>
    </row>
    <row r="886" spans="2:10" ht="15" x14ac:dyDescent="0.4">
      <c r="B886" s="340"/>
      <c r="C886" s="408" t="s">
        <v>2649</v>
      </c>
      <c r="D886" s="408" t="s">
        <v>1466</v>
      </c>
      <c r="E886" s="408" t="s">
        <v>3469</v>
      </c>
      <c r="I886" s="332" t="s">
        <v>1467</v>
      </c>
      <c r="J886" s="411">
        <v>49501847.00999999</v>
      </c>
    </row>
    <row r="887" spans="2:10" ht="15" x14ac:dyDescent="0.4">
      <c r="B887" s="340"/>
      <c r="C887" s="408" t="s">
        <v>2649</v>
      </c>
      <c r="D887" s="408" t="s">
        <v>1466</v>
      </c>
      <c r="E887" s="408" t="s">
        <v>3467</v>
      </c>
      <c r="I887" s="332" t="s">
        <v>1467</v>
      </c>
      <c r="J887" s="411">
        <v>41406167.069999993</v>
      </c>
    </row>
    <row r="888" spans="2:10" ht="15" x14ac:dyDescent="0.4">
      <c r="B888" s="340"/>
      <c r="C888" s="408" t="s">
        <v>2649</v>
      </c>
      <c r="D888" s="408" t="s">
        <v>1466</v>
      </c>
      <c r="E888" s="408" t="s">
        <v>3468</v>
      </c>
      <c r="I888" s="332" t="s">
        <v>1467</v>
      </c>
      <c r="J888" s="411">
        <v>18738618.98</v>
      </c>
    </row>
    <row r="889" spans="2:10" ht="15" x14ac:dyDescent="0.4">
      <c r="B889" s="340"/>
      <c r="C889" s="408" t="s">
        <v>2649</v>
      </c>
      <c r="D889" s="408" t="s">
        <v>1470</v>
      </c>
      <c r="E889" s="408" t="s">
        <v>3467</v>
      </c>
      <c r="I889" s="332" t="s">
        <v>1467</v>
      </c>
      <c r="J889" s="411">
        <v>17900000</v>
      </c>
    </row>
    <row r="890" spans="2:10" ht="15" x14ac:dyDescent="0.4">
      <c r="B890" s="340"/>
      <c r="C890" s="408" t="s">
        <v>2649</v>
      </c>
      <c r="D890" s="408" t="s">
        <v>1468</v>
      </c>
      <c r="E890" s="408" t="s">
        <v>3467</v>
      </c>
      <c r="I890" s="332" t="s">
        <v>1467</v>
      </c>
      <c r="J890" s="411">
        <v>10527754.08</v>
      </c>
    </row>
    <row r="891" spans="2:10" ht="15" x14ac:dyDescent="0.4">
      <c r="B891" s="340"/>
      <c r="C891" s="408" t="s">
        <v>2649</v>
      </c>
      <c r="D891" s="408" t="s">
        <v>1466</v>
      </c>
      <c r="E891" s="408" t="s">
        <v>1432</v>
      </c>
      <c r="I891" s="332" t="s">
        <v>1467</v>
      </c>
      <c r="J891" s="411">
        <v>3526563.58</v>
      </c>
    </row>
    <row r="892" spans="2:10" ht="15" x14ac:dyDescent="0.4">
      <c r="B892" s="340"/>
      <c r="C892" s="408" t="s">
        <v>2649</v>
      </c>
      <c r="D892" s="408" t="s">
        <v>1468</v>
      </c>
      <c r="E892" s="408" t="s">
        <v>1432</v>
      </c>
      <c r="I892" s="332" t="s">
        <v>1467</v>
      </c>
      <c r="J892" s="411">
        <v>694223.72</v>
      </c>
    </row>
    <row r="893" spans="2:10" ht="15" x14ac:dyDescent="0.4">
      <c r="B893" s="340"/>
      <c r="C893" s="408" t="s">
        <v>2649</v>
      </c>
      <c r="D893" s="408" t="s">
        <v>1471</v>
      </c>
      <c r="E893" s="408" t="s">
        <v>3467</v>
      </c>
      <c r="I893" s="332" t="s">
        <v>1467</v>
      </c>
      <c r="J893" s="411">
        <v>0</v>
      </c>
    </row>
    <row r="894" spans="2:10" ht="15" x14ac:dyDescent="0.4">
      <c r="B894" s="340"/>
      <c r="C894" s="408" t="s">
        <v>2805</v>
      </c>
      <c r="D894" s="408" t="s">
        <v>1470</v>
      </c>
      <c r="E894" s="408" t="s">
        <v>1432</v>
      </c>
      <c r="I894" s="332" t="s">
        <v>1467</v>
      </c>
      <c r="J894" s="411">
        <v>750000</v>
      </c>
    </row>
    <row r="895" spans="2:10" ht="15" x14ac:dyDescent="0.4">
      <c r="B895" s="340"/>
      <c r="C895" s="408" t="s">
        <v>2805</v>
      </c>
      <c r="D895" s="408" t="s">
        <v>1470</v>
      </c>
      <c r="E895" s="408" t="s">
        <v>3467</v>
      </c>
      <c r="I895" s="332" t="s">
        <v>1467</v>
      </c>
      <c r="J895" s="411">
        <v>100000</v>
      </c>
    </row>
    <row r="896" spans="2:10" ht="15" x14ac:dyDescent="0.4">
      <c r="B896" s="340"/>
      <c r="C896" s="408" t="s">
        <v>2805</v>
      </c>
      <c r="D896" s="408" t="s">
        <v>1468</v>
      </c>
      <c r="E896" s="408" t="s">
        <v>3467</v>
      </c>
      <c r="I896" s="332" t="s">
        <v>1467</v>
      </c>
      <c r="J896" s="411">
        <v>78019</v>
      </c>
    </row>
    <row r="897" spans="2:10" ht="15" x14ac:dyDescent="0.4">
      <c r="B897" s="340"/>
      <c r="C897" s="408" t="s">
        <v>2805</v>
      </c>
      <c r="D897" s="408" t="s">
        <v>1466</v>
      </c>
      <c r="E897" s="408" t="s">
        <v>1432</v>
      </c>
      <c r="I897" s="332" t="s">
        <v>1467</v>
      </c>
      <c r="J897" s="411">
        <v>79.02</v>
      </c>
    </row>
    <row r="898" spans="2:10" ht="15" x14ac:dyDescent="0.4">
      <c r="B898" s="340"/>
      <c r="C898" s="408" t="s">
        <v>2805</v>
      </c>
      <c r="D898" s="408" t="s">
        <v>1468</v>
      </c>
      <c r="E898" s="408" t="s">
        <v>1432</v>
      </c>
      <c r="I898" s="332" t="s">
        <v>1467</v>
      </c>
      <c r="J898" s="411">
        <v>79.02</v>
      </c>
    </row>
    <row r="899" spans="2:10" ht="15" x14ac:dyDescent="0.4">
      <c r="B899" s="340"/>
      <c r="C899" s="408" t="s">
        <v>2697</v>
      </c>
      <c r="D899" s="408" t="s">
        <v>1466</v>
      </c>
      <c r="E899" s="408" t="s">
        <v>3469</v>
      </c>
      <c r="I899" s="332" t="s">
        <v>1467</v>
      </c>
      <c r="J899" s="411">
        <v>59210915.299999997</v>
      </c>
    </row>
    <row r="900" spans="2:10" ht="15" x14ac:dyDescent="0.4">
      <c r="B900" s="340"/>
      <c r="C900" s="408" t="s">
        <v>2697</v>
      </c>
      <c r="D900" s="408" t="s">
        <v>1466</v>
      </c>
      <c r="E900" s="408" t="s">
        <v>3467</v>
      </c>
      <c r="I900" s="332" t="s">
        <v>1467</v>
      </c>
      <c r="J900" s="411">
        <v>23025486.16</v>
      </c>
    </row>
    <row r="901" spans="2:10" ht="15" x14ac:dyDescent="0.4">
      <c r="B901" s="340"/>
      <c r="C901" s="408" t="s">
        <v>2697</v>
      </c>
      <c r="D901" s="408" t="s">
        <v>1466</v>
      </c>
      <c r="E901" s="408" t="s">
        <v>1475</v>
      </c>
      <c r="I901" s="332" t="s">
        <v>1467</v>
      </c>
      <c r="J901" s="411">
        <v>6331100.7200000007</v>
      </c>
    </row>
    <row r="902" spans="2:10" ht="15" x14ac:dyDescent="0.4">
      <c r="B902" s="340"/>
      <c r="C902" s="408" t="s">
        <v>2697</v>
      </c>
      <c r="D902" s="408" t="s">
        <v>1466</v>
      </c>
      <c r="E902" s="408" t="s">
        <v>3468</v>
      </c>
      <c r="I902" s="332" t="s">
        <v>1467</v>
      </c>
      <c r="J902" s="411">
        <v>2746663.24</v>
      </c>
    </row>
    <row r="903" spans="2:10" ht="15" x14ac:dyDescent="0.4">
      <c r="B903" s="340"/>
      <c r="C903" s="408" t="s">
        <v>2697</v>
      </c>
      <c r="D903" s="408" t="s">
        <v>1470</v>
      </c>
      <c r="E903" s="408" t="s">
        <v>3469</v>
      </c>
      <c r="I903" s="332" t="s">
        <v>1467</v>
      </c>
      <c r="J903" s="411">
        <v>1304400</v>
      </c>
    </row>
    <row r="904" spans="2:10" ht="15" x14ac:dyDescent="0.4">
      <c r="B904" s="340"/>
      <c r="C904" s="408" t="s">
        <v>2697</v>
      </c>
      <c r="D904" s="408" t="s">
        <v>1468</v>
      </c>
      <c r="E904" s="408" t="s">
        <v>3467</v>
      </c>
      <c r="I904" s="332" t="s">
        <v>1467</v>
      </c>
      <c r="J904" s="411">
        <v>226231</v>
      </c>
    </row>
    <row r="905" spans="2:10" ht="15" x14ac:dyDescent="0.4">
      <c r="B905" s="340"/>
      <c r="C905" s="408" t="s">
        <v>2697</v>
      </c>
      <c r="D905" s="408" t="s">
        <v>1466</v>
      </c>
      <c r="E905" s="408" t="s">
        <v>1432</v>
      </c>
      <c r="I905" s="332" t="s">
        <v>1467</v>
      </c>
      <c r="J905" s="411">
        <v>210317.89</v>
      </c>
    </row>
    <row r="906" spans="2:10" ht="15" x14ac:dyDescent="0.4">
      <c r="B906" s="340"/>
      <c r="C906" s="408" t="s">
        <v>2697</v>
      </c>
      <c r="D906" s="408" t="s">
        <v>1468</v>
      </c>
      <c r="E906" s="408" t="s">
        <v>1432</v>
      </c>
      <c r="I906" s="332" t="s">
        <v>1467</v>
      </c>
      <c r="J906" s="411">
        <v>49748.94</v>
      </c>
    </row>
    <row r="907" spans="2:10" ht="15" x14ac:dyDescent="0.4">
      <c r="B907" s="340"/>
      <c r="C907" s="408" t="s">
        <v>2719</v>
      </c>
      <c r="D907" s="408" t="s">
        <v>1466</v>
      </c>
      <c r="E907" s="408" t="s">
        <v>3468</v>
      </c>
      <c r="I907" s="332" t="s">
        <v>1467</v>
      </c>
      <c r="J907" s="411">
        <v>2044302.84</v>
      </c>
    </row>
    <row r="908" spans="2:10" ht="15" x14ac:dyDescent="0.4">
      <c r="B908" s="340"/>
      <c r="C908" s="408" t="s">
        <v>2719</v>
      </c>
      <c r="D908" s="408" t="s">
        <v>1466</v>
      </c>
      <c r="E908" s="408" t="s">
        <v>1432</v>
      </c>
      <c r="I908" s="332" t="s">
        <v>1467</v>
      </c>
      <c r="J908" s="411">
        <v>337044.55</v>
      </c>
    </row>
    <row r="909" spans="2:10" ht="15" x14ac:dyDescent="0.4">
      <c r="B909" s="340"/>
      <c r="C909" s="408" t="s">
        <v>2719</v>
      </c>
      <c r="D909" s="408" t="s">
        <v>1466</v>
      </c>
      <c r="E909" s="408" t="s">
        <v>3467</v>
      </c>
      <c r="I909" s="332" t="s">
        <v>1467</v>
      </c>
      <c r="J909" s="411">
        <v>262569.98</v>
      </c>
    </row>
    <row r="910" spans="2:10" ht="15" x14ac:dyDescent="0.4">
      <c r="B910" s="340"/>
      <c r="C910" s="408" t="s">
        <v>2719</v>
      </c>
      <c r="D910" s="408" t="s">
        <v>1468</v>
      </c>
      <c r="E910" s="408" t="s">
        <v>1432</v>
      </c>
      <c r="I910" s="332" t="s">
        <v>1467</v>
      </c>
      <c r="J910" s="411">
        <v>6719.24</v>
      </c>
    </row>
    <row r="911" spans="2:10" ht="15" x14ac:dyDescent="0.4">
      <c r="B911" s="340"/>
      <c r="C911" s="408" t="s">
        <v>2719</v>
      </c>
      <c r="D911" s="408" t="s">
        <v>1466</v>
      </c>
      <c r="E911" s="408" t="s">
        <v>1475</v>
      </c>
      <c r="I911" s="332" t="s">
        <v>1467</v>
      </c>
      <c r="J911" s="411">
        <v>5833.16</v>
      </c>
    </row>
    <row r="912" spans="2:10" ht="15" x14ac:dyDescent="0.4">
      <c r="B912" s="340"/>
      <c r="C912" s="408" t="s">
        <v>3241</v>
      </c>
      <c r="D912" s="408" t="s">
        <v>1468</v>
      </c>
      <c r="E912" s="408" t="s">
        <v>1432</v>
      </c>
      <c r="I912" s="332" t="s">
        <v>1467</v>
      </c>
      <c r="J912" s="411">
        <v>267.74</v>
      </c>
    </row>
    <row r="913" spans="2:10" ht="15" x14ac:dyDescent="0.4">
      <c r="B913" s="340"/>
      <c r="C913" s="408" t="s">
        <v>2807</v>
      </c>
      <c r="D913" s="408" t="s">
        <v>1466</v>
      </c>
      <c r="E913" s="408" t="s">
        <v>3467</v>
      </c>
      <c r="I913" s="332" t="s">
        <v>1467</v>
      </c>
      <c r="J913" s="411">
        <v>980629.06</v>
      </c>
    </row>
    <row r="914" spans="2:10" ht="15" x14ac:dyDescent="0.4">
      <c r="B914" s="340"/>
      <c r="C914" s="408" t="s">
        <v>2807</v>
      </c>
      <c r="D914" s="408" t="s">
        <v>1468</v>
      </c>
      <c r="E914" s="408" t="s">
        <v>3467</v>
      </c>
      <c r="I914" s="332" t="s">
        <v>1467</v>
      </c>
      <c r="J914" s="411">
        <v>269750</v>
      </c>
    </row>
    <row r="915" spans="2:10" ht="15" x14ac:dyDescent="0.4">
      <c r="B915" s="340"/>
      <c r="C915" s="408" t="s">
        <v>2807</v>
      </c>
      <c r="D915" s="408" t="s">
        <v>1468</v>
      </c>
      <c r="E915" s="408" t="s">
        <v>1432</v>
      </c>
      <c r="I915" s="332" t="s">
        <v>1467</v>
      </c>
      <c r="J915" s="411">
        <v>9671.8799999999992</v>
      </c>
    </row>
    <row r="916" spans="2:10" ht="15" x14ac:dyDescent="0.4">
      <c r="B916" s="340"/>
      <c r="C916" s="408" t="s">
        <v>2807</v>
      </c>
      <c r="D916" s="408" t="s">
        <v>1466</v>
      </c>
      <c r="E916" s="408" t="s">
        <v>1432</v>
      </c>
      <c r="I916" s="332" t="s">
        <v>1467</v>
      </c>
      <c r="J916" s="411">
        <v>7824.2</v>
      </c>
    </row>
    <row r="917" spans="2:10" ht="15" x14ac:dyDescent="0.4">
      <c r="B917" s="340"/>
      <c r="C917" s="408" t="s">
        <v>2721</v>
      </c>
      <c r="D917" s="408" t="s">
        <v>1466</v>
      </c>
      <c r="E917" s="408" t="s">
        <v>3467</v>
      </c>
      <c r="I917" s="332" t="s">
        <v>1467</v>
      </c>
      <c r="J917" s="411">
        <v>13929222.43</v>
      </c>
    </row>
    <row r="918" spans="2:10" ht="15" x14ac:dyDescent="0.4">
      <c r="B918" s="340"/>
      <c r="C918" s="408" t="s">
        <v>2721</v>
      </c>
      <c r="D918" s="408" t="s">
        <v>1466</v>
      </c>
      <c r="E918" s="408" t="s">
        <v>3469</v>
      </c>
      <c r="I918" s="332" t="s">
        <v>1467</v>
      </c>
      <c r="J918" s="411">
        <v>6994652.5499999998</v>
      </c>
    </row>
    <row r="919" spans="2:10" ht="15" x14ac:dyDescent="0.4">
      <c r="B919" s="340"/>
      <c r="C919" s="408" t="s">
        <v>2721</v>
      </c>
      <c r="D919" s="408" t="s">
        <v>1466</v>
      </c>
      <c r="E919" s="408" t="s">
        <v>1475</v>
      </c>
      <c r="I919" s="332" t="s">
        <v>1467</v>
      </c>
      <c r="J919" s="411">
        <v>875487.29</v>
      </c>
    </row>
    <row r="920" spans="2:10" ht="15" x14ac:dyDescent="0.4">
      <c r="B920" s="340"/>
      <c r="C920" s="408" t="s">
        <v>2721</v>
      </c>
      <c r="D920" s="408" t="s">
        <v>1466</v>
      </c>
      <c r="E920" s="408" t="s">
        <v>3468</v>
      </c>
      <c r="I920" s="332" t="s">
        <v>1467</v>
      </c>
      <c r="J920" s="411">
        <v>184899.27</v>
      </c>
    </row>
    <row r="921" spans="2:10" ht="15" x14ac:dyDescent="0.4">
      <c r="B921" s="340"/>
      <c r="C921" s="408" t="s">
        <v>2721</v>
      </c>
      <c r="D921" s="408" t="s">
        <v>1466</v>
      </c>
      <c r="E921" s="408" t="s">
        <v>1432</v>
      </c>
      <c r="I921" s="332" t="s">
        <v>1467</v>
      </c>
      <c r="J921" s="411">
        <v>86392</v>
      </c>
    </row>
    <row r="922" spans="2:10" ht="15" x14ac:dyDescent="0.4">
      <c r="B922" s="340"/>
      <c r="C922" s="408" t="s">
        <v>2721</v>
      </c>
      <c r="D922" s="408" t="s">
        <v>1468</v>
      </c>
      <c r="E922" s="408" t="s">
        <v>3467</v>
      </c>
      <c r="I922" s="332" t="s">
        <v>1467</v>
      </c>
      <c r="J922" s="411">
        <v>84506.5</v>
      </c>
    </row>
    <row r="923" spans="2:10" ht="15" x14ac:dyDescent="0.4">
      <c r="B923" s="340"/>
      <c r="C923" s="408" t="s">
        <v>2721</v>
      </c>
      <c r="D923" s="408" t="s">
        <v>2842</v>
      </c>
      <c r="E923" s="408" t="s">
        <v>3467</v>
      </c>
      <c r="I923" s="332" t="s">
        <v>1467</v>
      </c>
      <c r="J923" s="411">
        <v>7500</v>
      </c>
    </row>
    <row r="924" spans="2:10" ht="15" x14ac:dyDescent="0.4">
      <c r="B924" s="340"/>
      <c r="C924" s="408" t="s">
        <v>2721</v>
      </c>
      <c r="D924" s="408" t="s">
        <v>1468</v>
      </c>
      <c r="E924" s="408" t="s">
        <v>1432</v>
      </c>
      <c r="I924" s="332" t="s">
        <v>1467</v>
      </c>
      <c r="J924" s="411">
        <v>1054.8599999999999</v>
      </c>
    </row>
    <row r="925" spans="2:10" ht="15" x14ac:dyDescent="0.4">
      <c r="B925" s="340"/>
      <c r="C925" s="408" t="s">
        <v>3068</v>
      </c>
      <c r="D925" s="408" t="s">
        <v>1468</v>
      </c>
      <c r="E925" s="408" t="s">
        <v>1432</v>
      </c>
      <c r="I925" s="332" t="s">
        <v>1467</v>
      </c>
      <c r="J925" s="411">
        <v>8693.02</v>
      </c>
    </row>
    <row r="926" spans="2:10" ht="15" x14ac:dyDescent="0.4">
      <c r="B926" s="340"/>
      <c r="C926" s="408" t="s">
        <v>3068</v>
      </c>
      <c r="D926" s="408" t="s">
        <v>1466</v>
      </c>
      <c r="E926" s="408" t="s">
        <v>1432</v>
      </c>
      <c r="I926" s="332" t="s">
        <v>1467</v>
      </c>
      <c r="J926" s="411">
        <v>4346.51</v>
      </c>
    </row>
    <row r="927" spans="2:10" ht="30" x14ac:dyDescent="0.4">
      <c r="B927" s="340"/>
      <c r="C927" s="408" t="s">
        <v>2868</v>
      </c>
      <c r="D927" s="408" t="s">
        <v>1466</v>
      </c>
      <c r="E927" s="408" t="s">
        <v>1475</v>
      </c>
      <c r="I927" s="332" t="s">
        <v>1467</v>
      </c>
      <c r="J927" s="411">
        <v>30460815.460000001</v>
      </c>
    </row>
    <row r="928" spans="2:10" ht="30" x14ac:dyDescent="0.4">
      <c r="B928" s="340"/>
      <c r="C928" s="408" t="s">
        <v>2868</v>
      </c>
      <c r="D928" s="408" t="s">
        <v>1466</v>
      </c>
      <c r="E928" s="408" t="s">
        <v>1432</v>
      </c>
      <c r="I928" s="332" t="s">
        <v>1467</v>
      </c>
      <c r="J928" s="411">
        <v>71715.990000000005</v>
      </c>
    </row>
    <row r="929" spans="2:10" ht="30" x14ac:dyDescent="0.4">
      <c r="B929" s="340"/>
      <c r="C929" s="408" t="s">
        <v>2868</v>
      </c>
      <c r="D929" s="408" t="s">
        <v>1468</v>
      </c>
      <c r="E929" s="408" t="s">
        <v>1432</v>
      </c>
      <c r="I929" s="332" t="s">
        <v>1467</v>
      </c>
      <c r="J929" s="411">
        <v>71715.990000000005</v>
      </c>
    </row>
    <row r="930" spans="2:10" ht="30" x14ac:dyDescent="0.4">
      <c r="B930" s="340"/>
      <c r="C930" s="408" t="s">
        <v>2868</v>
      </c>
      <c r="D930" s="408" t="s">
        <v>1466</v>
      </c>
      <c r="E930" s="408" t="s">
        <v>3467</v>
      </c>
      <c r="I930" s="332" t="s">
        <v>1467</v>
      </c>
      <c r="J930" s="411">
        <v>15088</v>
      </c>
    </row>
    <row r="931" spans="2:10" ht="15" x14ac:dyDescent="0.4">
      <c r="B931" s="340"/>
      <c r="C931" s="408" t="s">
        <v>2869</v>
      </c>
      <c r="D931" s="408" t="s">
        <v>1466</v>
      </c>
      <c r="E931" s="408" t="s">
        <v>1475</v>
      </c>
      <c r="I931" s="332" t="s">
        <v>1467</v>
      </c>
      <c r="J931" s="411">
        <v>30460900.18</v>
      </c>
    </row>
    <row r="932" spans="2:10" ht="15" x14ac:dyDescent="0.4">
      <c r="B932" s="340"/>
      <c r="C932" s="408" t="s">
        <v>2869</v>
      </c>
      <c r="D932" s="408" t="s">
        <v>1468</v>
      </c>
      <c r="E932" s="408" t="s">
        <v>1432</v>
      </c>
      <c r="I932" s="332" t="s">
        <v>1467</v>
      </c>
      <c r="J932" s="411">
        <v>52982.57</v>
      </c>
    </row>
    <row r="933" spans="2:10" ht="15" x14ac:dyDescent="0.4">
      <c r="B933" s="340"/>
      <c r="C933" s="408" t="s">
        <v>2869</v>
      </c>
      <c r="D933" s="408" t="s">
        <v>1466</v>
      </c>
      <c r="E933" s="408" t="s">
        <v>1432</v>
      </c>
      <c r="I933" s="332" t="s">
        <v>1467</v>
      </c>
      <c r="J933" s="411">
        <v>52975.38</v>
      </c>
    </row>
    <row r="934" spans="2:10" ht="30" x14ac:dyDescent="0.4">
      <c r="B934" s="340"/>
      <c r="C934" s="408" t="s">
        <v>2895</v>
      </c>
      <c r="D934" s="408" t="s">
        <v>1466</v>
      </c>
      <c r="E934" s="408" t="s">
        <v>1475</v>
      </c>
      <c r="I934" s="332" t="s">
        <v>1467</v>
      </c>
      <c r="J934" s="411">
        <v>75.650000000000006</v>
      </c>
    </row>
    <row r="935" spans="2:10" ht="15" x14ac:dyDescent="0.4">
      <c r="B935" s="340"/>
      <c r="C935" s="408" t="s">
        <v>3069</v>
      </c>
      <c r="D935" s="408" t="s">
        <v>1468</v>
      </c>
      <c r="E935" s="408" t="s">
        <v>1432</v>
      </c>
      <c r="I935" s="332" t="s">
        <v>1467</v>
      </c>
      <c r="J935" s="411">
        <v>433.15</v>
      </c>
    </row>
    <row r="936" spans="2:10" ht="15" x14ac:dyDescent="0.4">
      <c r="B936" s="340"/>
      <c r="C936" s="408" t="s">
        <v>3069</v>
      </c>
      <c r="D936" s="408" t="s">
        <v>1466</v>
      </c>
      <c r="E936" s="408" t="s">
        <v>1432</v>
      </c>
      <c r="I936" s="332" t="s">
        <v>1467</v>
      </c>
      <c r="J936" s="411">
        <v>0.22</v>
      </c>
    </row>
    <row r="937" spans="2:10" ht="15" x14ac:dyDescent="0.4">
      <c r="B937" s="340"/>
      <c r="C937" s="408" t="s">
        <v>3070</v>
      </c>
      <c r="D937" s="408" t="s">
        <v>1466</v>
      </c>
      <c r="E937" s="408" t="s">
        <v>1432</v>
      </c>
      <c r="I937" s="332" t="s">
        <v>1467</v>
      </c>
      <c r="J937" s="411">
        <v>1040.2</v>
      </c>
    </row>
    <row r="938" spans="2:10" ht="15" x14ac:dyDescent="0.4">
      <c r="B938" s="340"/>
      <c r="C938" s="408" t="s">
        <v>3070</v>
      </c>
      <c r="D938" s="408" t="s">
        <v>1468</v>
      </c>
      <c r="E938" s="408" t="s">
        <v>1432</v>
      </c>
      <c r="I938" s="332" t="s">
        <v>1467</v>
      </c>
      <c r="J938" s="411">
        <v>1040.2</v>
      </c>
    </row>
    <row r="939" spans="2:10" ht="15" x14ac:dyDescent="0.4">
      <c r="B939" s="340"/>
      <c r="C939" s="408" t="s">
        <v>3071</v>
      </c>
      <c r="D939" s="408" t="s">
        <v>1468</v>
      </c>
      <c r="E939" s="408" t="s">
        <v>3467</v>
      </c>
      <c r="I939" s="332" t="s">
        <v>1467</v>
      </c>
      <c r="J939" s="411">
        <v>16550</v>
      </c>
    </row>
    <row r="940" spans="2:10" ht="15" x14ac:dyDescent="0.4">
      <c r="B940" s="340"/>
      <c r="C940" s="408" t="s">
        <v>3071</v>
      </c>
      <c r="D940" s="408" t="s">
        <v>2842</v>
      </c>
      <c r="E940" s="408" t="s">
        <v>3467</v>
      </c>
      <c r="I940" s="332" t="s">
        <v>1467</v>
      </c>
      <c r="J940" s="411">
        <v>3500</v>
      </c>
    </row>
    <row r="941" spans="2:10" ht="15" x14ac:dyDescent="0.4">
      <c r="B941" s="340"/>
      <c r="C941" s="408" t="s">
        <v>3071</v>
      </c>
      <c r="D941" s="408" t="s">
        <v>1466</v>
      </c>
      <c r="E941" s="408" t="s">
        <v>1432</v>
      </c>
      <c r="I941" s="332" t="s">
        <v>1467</v>
      </c>
      <c r="J941" s="411">
        <v>387.66</v>
      </c>
    </row>
    <row r="942" spans="2:10" ht="15" x14ac:dyDescent="0.4">
      <c r="B942" s="340"/>
      <c r="C942" s="408" t="s">
        <v>3071</v>
      </c>
      <c r="D942" s="408" t="s">
        <v>1468</v>
      </c>
      <c r="E942" s="408" t="s">
        <v>1432</v>
      </c>
      <c r="I942" s="332" t="s">
        <v>1467</v>
      </c>
      <c r="J942" s="411">
        <v>387.66</v>
      </c>
    </row>
    <row r="943" spans="2:10" ht="15" x14ac:dyDescent="0.4">
      <c r="B943" s="340"/>
      <c r="C943" s="408" t="s">
        <v>3242</v>
      </c>
      <c r="D943" s="408" t="s">
        <v>1468</v>
      </c>
      <c r="E943" s="408" t="s">
        <v>1432</v>
      </c>
      <c r="I943" s="332" t="s">
        <v>1467</v>
      </c>
      <c r="J943" s="411">
        <v>0.48</v>
      </c>
    </row>
    <row r="944" spans="2:10" ht="15" x14ac:dyDescent="0.4">
      <c r="B944" s="340"/>
      <c r="C944" s="408" t="s">
        <v>3242</v>
      </c>
      <c r="D944" s="408" t="s">
        <v>1466</v>
      </c>
      <c r="E944" s="408" t="s">
        <v>1432</v>
      </c>
      <c r="I944" s="332" t="s">
        <v>1467</v>
      </c>
      <c r="J944" s="411">
        <v>0</v>
      </c>
    </row>
    <row r="945" spans="2:10" ht="15" x14ac:dyDescent="0.4">
      <c r="B945" s="340"/>
      <c r="C945" s="408" t="s">
        <v>3243</v>
      </c>
      <c r="D945" s="408" t="s">
        <v>1468</v>
      </c>
      <c r="E945" s="408" t="s">
        <v>1432</v>
      </c>
      <c r="I945" s="332" t="s">
        <v>1467</v>
      </c>
      <c r="J945" s="411">
        <v>803.21</v>
      </c>
    </row>
    <row r="946" spans="2:10" ht="15" x14ac:dyDescent="0.4">
      <c r="B946" s="340"/>
      <c r="C946" s="408" t="s">
        <v>2847</v>
      </c>
      <c r="D946" s="408" t="s">
        <v>1466</v>
      </c>
      <c r="E946" s="408" t="s">
        <v>3467</v>
      </c>
      <c r="I946" s="332" t="s">
        <v>1467</v>
      </c>
      <c r="J946" s="411">
        <v>399577.85000000003</v>
      </c>
    </row>
    <row r="947" spans="2:10" ht="15" x14ac:dyDescent="0.4">
      <c r="B947" s="340"/>
      <c r="C947" s="408" t="s">
        <v>3072</v>
      </c>
      <c r="D947" s="408" t="s">
        <v>1466</v>
      </c>
      <c r="E947" s="408" t="s">
        <v>1432</v>
      </c>
      <c r="I947" s="332" t="s">
        <v>1467</v>
      </c>
      <c r="J947" s="411">
        <v>298.97000000000003</v>
      </c>
    </row>
    <row r="948" spans="2:10" ht="15" x14ac:dyDescent="0.4">
      <c r="B948" s="340"/>
      <c r="C948" s="408" t="s">
        <v>3072</v>
      </c>
      <c r="D948" s="408" t="s">
        <v>1468</v>
      </c>
      <c r="E948" s="408" t="s">
        <v>1432</v>
      </c>
      <c r="I948" s="332" t="s">
        <v>1467</v>
      </c>
      <c r="J948" s="411">
        <v>298.97000000000003</v>
      </c>
    </row>
    <row r="949" spans="2:10" ht="15" x14ac:dyDescent="0.4">
      <c r="B949" s="340"/>
      <c r="C949" s="408" t="s">
        <v>3073</v>
      </c>
      <c r="D949" s="408" t="s">
        <v>1468</v>
      </c>
      <c r="E949" s="408" t="s">
        <v>3467</v>
      </c>
      <c r="I949" s="332" t="s">
        <v>1467</v>
      </c>
      <c r="J949" s="411">
        <v>2050</v>
      </c>
    </row>
    <row r="950" spans="2:10" ht="15" x14ac:dyDescent="0.4">
      <c r="B950" s="340"/>
      <c r="C950" s="408" t="s">
        <v>3073</v>
      </c>
      <c r="D950" s="408" t="s">
        <v>1466</v>
      </c>
      <c r="E950" s="408" t="s">
        <v>1432</v>
      </c>
      <c r="I950" s="332" t="s">
        <v>1467</v>
      </c>
      <c r="J950" s="411">
        <v>2.79</v>
      </c>
    </row>
    <row r="951" spans="2:10" ht="15" x14ac:dyDescent="0.4">
      <c r="B951" s="340"/>
      <c r="C951" s="408" t="s">
        <v>3073</v>
      </c>
      <c r="D951" s="408" t="s">
        <v>1468</v>
      </c>
      <c r="E951" s="408" t="s">
        <v>1432</v>
      </c>
      <c r="I951" s="332" t="s">
        <v>1467</v>
      </c>
      <c r="J951" s="411">
        <v>2.79</v>
      </c>
    </row>
    <row r="952" spans="2:10" ht="15" x14ac:dyDescent="0.4">
      <c r="B952" s="340"/>
      <c r="C952" s="408" t="s">
        <v>3074</v>
      </c>
      <c r="D952" s="408" t="s">
        <v>1466</v>
      </c>
      <c r="E952" s="408" t="s">
        <v>1432</v>
      </c>
      <c r="I952" s="332" t="s">
        <v>1467</v>
      </c>
      <c r="J952" s="411">
        <v>1948.62</v>
      </c>
    </row>
    <row r="953" spans="2:10" ht="15" x14ac:dyDescent="0.4">
      <c r="B953" s="340"/>
      <c r="C953" s="408" t="s">
        <v>3074</v>
      </c>
      <c r="D953" s="408" t="s">
        <v>1468</v>
      </c>
      <c r="E953" s="408" t="s">
        <v>1432</v>
      </c>
      <c r="I953" s="332" t="s">
        <v>1467</v>
      </c>
      <c r="J953" s="411">
        <v>1931.8</v>
      </c>
    </row>
    <row r="954" spans="2:10" ht="15" x14ac:dyDescent="0.4">
      <c r="B954" s="340"/>
      <c r="C954" s="408" t="s">
        <v>3075</v>
      </c>
      <c r="D954" s="408" t="s">
        <v>1468</v>
      </c>
      <c r="E954" s="408" t="s">
        <v>1432</v>
      </c>
      <c r="I954" s="332" t="s">
        <v>1467</v>
      </c>
      <c r="J954" s="411">
        <v>91378.78</v>
      </c>
    </row>
    <row r="955" spans="2:10" ht="15" x14ac:dyDescent="0.4">
      <c r="B955" s="340"/>
      <c r="C955" s="408" t="s">
        <v>3075</v>
      </c>
      <c r="D955" s="408" t="s">
        <v>1466</v>
      </c>
      <c r="E955" s="408" t="s">
        <v>1432</v>
      </c>
      <c r="I955" s="332" t="s">
        <v>1467</v>
      </c>
      <c r="J955" s="411">
        <v>79643.06</v>
      </c>
    </row>
    <row r="956" spans="2:10" ht="15" x14ac:dyDescent="0.4">
      <c r="B956" s="340"/>
      <c r="C956" s="408" t="s">
        <v>3075</v>
      </c>
      <c r="D956" s="408" t="s">
        <v>1466</v>
      </c>
      <c r="E956" s="408" t="s">
        <v>3469</v>
      </c>
      <c r="I956" s="332" t="s">
        <v>1467</v>
      </c>
      <c r="J956" s="411">
        <v>7140</v>
      </c>
    </row>
    <row r="957" spans="2:10" ht="15" x14ac:dyDescent="0.4">
      <c r="B957" s="340"/>
      <c r="C957" s="408" t="s">
        <v>3076</v>
      </c>
      <c r="D957" s="408" t="s">
        <v>1466</v>
      </c>
      <c r="E957" s="408" t="s">
        <v>1432</v>
      </c>
      <c r="I957" s="332" t="s">
        <v>1467</v>
      </c>
      <c r="J957" s="411">
        <v>2325.1</v>
      </c>
    </row>
    <row r="958" spans="2:10" ht="15" x14ac:dyDescent="0.4">
      <c r="B958" s="340"/>
      <c r="C958" s="408" t="s">
        <v>3076</v>
      </c>
      <c r="D958" s="408" t="s">
        <v>1468</v>
      </c>
      <c r="E958" s="408" t="s">
        <v>1432</v>
      </c>
      <c r="I958" s="332" t="s">
        <v>1467</v>
      </c>
      <c r="J958" s="411">
        <v>2323.48</v>
      </c>
    </row>
    <row r="959" spans="2:10" ht="15" x14ac:dyDescent="0.4">
      <c r="B959" s="340"/>
      <c r="C959" s="408" t="s">
        <v>2663</v>
      </c>
      <c r="D959" s="408" t="s">
        <v>1466</v>
      </c>
      <c r="E959" s="408" t="s">
        <v>3469</v>
      </c>
      <c r="I959" s="332" t="s">
        <v>1467</v>
      </c>
      <c r="J959" s="411">
        <v>18931918.610000003</v>
      </c>
    </row>
    <row r="960" spans="2:10" ht="15" x14ac:dyDescent="0.4">
      <c r="B960" s="340"/>
      <c r="C960" s="408" t="s">
        <v>2663</v>
      </c>
      <c r="D960" s="408" t="s">
        <v>1466</v>
      </c>
      <c r="E960" s="408" t="s">
        <v>3467</v>
      </c>
      <c r="I960" s="332" t="s">
        <v>1467</v>
      </c>
      <c r="J960" s="411">
        <v>15198714.500000002</v>
      </c>
    </row>
    <row r="961" spans="2:10" ht="15" x14ac:dyDescent="0.4">
      <c r="B961" s="340"/>
      <c r="C961" s="408" t="s">
        <v>2663</v>
      </c>
      <c r="D961" s="408" t="s">
        <v>1466</v>
      </c>
      <c r="E961" s="408" t="s">
        <v>1475</v>
      </c>
      <c r="I961" s="332" t="s">
        <v>1467</v>
      </c>
      <c r="J961" s="411">
        <v>988468.73</v>
      </c>
    </row>
    <row r="962" spans="2:10" ht="15" x14ac:dyDescent="0.4">
      <c r="B962" s="340"/>
      <c r="C962" s="408" t="s">
        <v>2663</v>
      </c>
      <c r="D962" s="408" t="s">
        <v>1466</v>
      </c>
      <c r="E962" s="408" t="s">
        <v>3468</v>
      </c>
      <c r="I962" s="332" t="s">
        <v>1467</v>
      </c>
      <c r="J962" s="411">
        <v>854719.35</v>
      </c>
    </row>
    <row r="963" spans="2:10" ht="15" x14ac:dyDescent="0.4">
      <c r="B963" s="340"/>
      <c r="C963" s="408" t="s">
        <v>2663</v>
      </c>
      <c r="D963" s="408" t="s">
        <v>1468</v>
      </c>
      <c r="E963" s="408" t="s">
        <v>3467</v>
      </c>
      <c r="I963" s="332" t="s">
        <v>1467</v>
      </c>
      <c r="J963" s="411">
        <v>212173.5</v>
      </c>
    </row>
    <row r="964" spans="2:10" ht="15" x14ac:dyDescent="0.4">
      <c r="B964" s="340"/>
      <c r="C964" s="408" t="s">
        <v>2663</v>
      </c>
      <c r="D964" s="408" t="s">
        <v>1466</v>
      </c>
      <c r="E964" s="408" t="s">
        <v>1432</v>
      </c>
      <c r="I964" s="332" t="s">
        <v>1467</v>
      </c>
      <c r="J964" s="411">
        <v>99979.94</v>
      </c>
    </row>
    <row r="965" spans="2:10" ht="15" x14ac:dyDescent="0.4">
      <c r="B965" s="340"/>
      <c r="C965" s="408" t="s">
        <v>2663</v>
      </c>
      <c r="D965" s="408" t="s">
        <v>1468</v>
      </c>
      <c r="E965" s="408" t="s">
        <v>1432</v>
      </c>
      <c r="I965" s="332" t="s">
        <v>1467</v>
      </c>
      <c r="J965" s="411">
        <v>10337.44</v>
      </c>
    </row>
    <row r="966" spans="2:10" ht="15" x14ac:dyDescent="0.4">
      <c r="B966" s="340"/>
      <c r="C966" s="408" t="s">
        <v>2663</v>
      </c>
      <c r="D966" s="408" t="s">
        <v>1471</v>
      </c>
      <c r="E966" s="408" t="s">
        <v>3467</v>
      </c>
      <c r="I966" s="332" t="s">
        <v>1467</v>
      </c>
      <c r="J966" s="411">
        <v>0</v>
      </c>
    </row>
    <row r="967" spans="2:10" ht="15" x14ac:dyDescent="0.4">
      <c r="B967" s="340"/>
      <c r="C967" s="408" t="s">
        <v>2713</v>
      </c>
      <c r="D967" s="408" t="s">
        <v>1466</v>
      </c>
      <c r="E967" s="408" t="s">
        <v>3467</v>
      </c>
      <c r="I967" s="332" t="s">
        <v>1467</v>
      </c>
      <c r="J967" s="411">
        <v>18879745.990000002</v>
      </c>
    </row>
    <row r="968" spans="2:10" ht="15" x14ac:dyDescent="0.4">
      <c r="B968" s="340"/>
      <c r="C968" s="408" t="s">
        <v>2713</v>
      </c>
      <c r="D968" s="408" t="s">
        <v>1466</v>
      </c>
      <c r="E968" s="408" t="s">
        <v>3469</v>
      </c>
      <c r="I968" s="332" t="s">
        <v>1467</v>
      </c>
      <c r="J968" s="411">
        <v>5147556.3999999994</v>
      </c>
    </row>
    <row r="969" spans="2:10" ht="15" x14ac:dyDescent="0.4">
      <c r="B969" s="340"/>
      <c r="C969" s="408" t="s">
        <v>2713</v>
      </c>
      <c r="D969" s="408" t="s">
        <v>1466</v>
      </c>
      <c r="E969" s="408" t="s">
        <v>1475</v>
      </c>
      <c r="I969" s="332" t="s">
        <v>1467</v>
      </c>
      <c r="J969" s="411">
        <v>4202076.18</v>
      </c>
    </row>
    <row r="970" spans="2:10" ht="15" x14ac:dyDescent="0.4">
      <c r="B970" s="340"/>
      <c r="C970" s="408" t="s">
        <v>2713</v>
      </c>
      <c r="D970" s="408" t="s">
        <v>1468</v>
      </c>
      <c r="E970" s="408" t="s">
        <v>3467</v>
      </c>
      <c r="I970" s="332" t="s">
        <v>1467</v>
      </c>
      <c r="J970" s="411">
        <v>323544</v>
      </c>
    </row>
    <row r="971" spans="2:10" ht="15" x14ac:dyDescent="0.4">
      <c r="B971" s="340"/>
      <c r="C971" s="408" t="s">
        <v>2713</v>
      </c>
      <c r="D971" s="408" t="s">
        <v>1466</v>
      </c>
      <c r="E971" s="408" t="s">
        <v>1432</v>
      </c>
      <c r="I971" s="332" t="s">
        <v>1467</v>
      </c>
      <c r="J971" s="411">
        <v>76890.33</v>
      </c>
    </row>
    <row r="972" spans="2:10" ht="15" x14ac:dyDescent="0.4">
      <c r="B972" s="340"/>
      <c r="C972" s="408" t="s">
        <v>2713</v>
      </c>
      <c r="D972" s="408" t="s">
        <v>1466</v>
      </c>
      <c r="E972" s="408" t="s">
        <v>3468</v>
      </c>
      <c r="I972" s="332" t="s">
        <v>1467</v>
      </c>
      <c r="J972" s="411">
        <v>54650.33</v>
      </c>
    </row>
    <row r="973" spans="2:10" ht="15" x14ac:dyDescent="0.4">
      <c r="B973" s="340"/>
      <c r="C973" s="408" t="s">
        <v>2713</v>
      </c>
      <c r="D973" s="408" t="s">
        <v>1468</v>
      </c>
      <c r="E973" s="408" t="s">
        <v>1432</v>
      </c>
      <c r="I973" s="332" t="s">
        <v>1467</v>
      </c>
      <c r="J973" s="411">
        <v>0</v>
      </c>
    </row>
    <row r="974" spans="2:10" ht="15" x14ac:dyDescent="0.4">
      <c r="B974" s="340"/>
      <c r="C974" s="408" t="s">
        <v>3077</v>
      </c>
      <c r="D974" s="408" t="s">
        <v>1466</v>
      </c>
      <c r="E974" s="408" t="s">
        <v>1432</v>
      </c>
      <c r="I974" s="332" t="s">
        <v>1467</v>
      </c>
      <c r="J974" s="411">
        <v>60064.41</v>
      </c>
    </row>
    <row r="975" spans="2:10" ht="15" x14ac:dyDescent="0.4">
      <c r="B975" s="340"/>
      <c r="C975" s="408" t="s">
        <v>3077</v>
      </c>
      <c r="D975" s="408" t="s">
        <v>1468</v>
      </c>
      <c r="E975" s="408" t="s">
        <v>1432</v>
      </c>
      <c r="I975" s="332" t="s">
        <v>1467</v>
      </c>
      <c r="J975" s="411">
        <v>60064.41</v>
      </c>
    </row>
    <row r="976" spans="2:10" ht="15" x14ac:dyDescent="0.4">
      <c r="B976" s="340"/>
      <c r="C976" s="408" t="s">
        <v>3078</v>
      </c>
      <c r="D976" s="408" t="s">
        <v>1466</v>
      </c>
      <c r="E976" s="408" t="s">
        <v>1432</v>
      </c>
      <c r="I976" s="332" t="s">
        <v>1467</v>
      </c>
      <c r="J976" s="411">
        <v>11446.76</v>
      </c>
    </row>
    <row r="977" spans="2:10" ht="15" x14ac:dyDescent="0.4">
      <c r="B977" s="340"/>
      <c r="C977" s="408" t="s">
        <v>3078</v>
      </c>
      <c r="D977" s="408" t="s">
        <v>1468</v>
      </c>
      <c r="E977" s="408" t="s">
        <v>1432</v>
      </c>
      <c r="I977" s="332" t="s">
        <v>1467</v>
      </c>
      <c r="J977" s="411">
        <v>11446.76</v>
      </c>
    </row>
    <row r="978" spans="2:10" ht="15" x14ac:dyDescent="0.4">
      <c r="B978" s="340"/>
      <c r="C978" s="408" t="s">
        <v>3244</v>
      </c>
      <c r="D978" s="408" t="s">
        <v>1468</v>
      </c>
      <c r="E978" s="408" t="s">
        <v>1432</v>
      </c>
      <c r="I978" s="332" t="s">
        <v>1467</v>
      </c>
      <c r="J978" s="411">
        <v>138085.21</v>
      </c>
    </row>
    <row r="979" spans="2:10" ht="15" x14ac:dyDescent="0.4">
      <c r="B979" s="340"/>
      <c r="C979" s="408" t="s">
        <v>3079</v>
      </c>
      <c r="D979" s="408" t="s">
        <v>1466</v>
      </c>
      <c r="E979" s="408" t="s">
        <v>1432</v>
      </c>
      <c r="I979" s="332" t="s">
        <v>1467</v>
      </c>
      <c r="J979" s="411">
        <v>138076.01</v>
      </c>
    </row>
    <row r="980" spans="2:10" ht="15" x14ac:dyDescent="0.4">
      <c r="B980" s="340"/>
      <c r="C980" s="408" t="s">
        <v>3079</v>
      </c>
      <c r="D980" s="408" t="s">
        <v>1466</v>
      </c>
      <c r="E980" s="408" t="s">
        <v>3467</v>
      </c>
      <c r="I980" s="332" t="s">
        <v>1467</v>
      </c>
      <c r="J980" s="411">
        <v>269</v>
      </c>
    </row>
    <row r="981" spans="2:10" ht="15" x14ac:dyDescent="0.4">
      <c r="B981" s="340"/>
      <c r="C981" s="408" t="s">
        <v>3194</v>
      </c>
      <c r="D981" s="408" t="s">
        <v>1466</v>
      </c>
      <c r="E981" s="408" t="s">
        <v>3467</v>
      </c>
      <c r="I981" s="332" t="s">
        <v>1467</v>
      </c>
      <c r="J981" s="411">
        <v>225</v>
      </c>
    </row>
    <row r="982" spans="2:10" ht="15" x14ac:dyDescent="0.4">
      <c r="B982" s="340"/>
      <c r="C982" s="408" t="s">
        <v>3194</v>
      </c>
      <c r="D982" s="408" t="s">
        <v>1468</v>
      </c>
      <c r="E982" s="408" t="s">
        <v>1432</v>
      </c>
      <c r="I982" s="332" t="s">
        <v>1467</v>
      </c>
      <c r="J982" s="411">
        <v>129.22</v>
      </c>
    </row>
    <row r="983" spans="2:10" ht="15" x14ac:dyDescent="0.4">
      <c r="B983" s="340"/>
      <c r="C983" s="408" t="s">
        <v>3080</v>
      </c>
      <c r="D983" s="408" t="s">
        <v>1468</v>
      </c>
      <c r="E983" s="408" t="s">
        <v>3467</v>
      </c>
      <c r="I983" s="332" t="s">
        <v>1467</v>
      </c>
      <c r="J983" s="411">
        <v>5750</v>
      </c>
    </row>
    <row r="984" spans="2:10" ht="15" x14ac:dyDescent="0.4">
      <c r="B984" s="340"/>
      <c r="C984" s="408" t="s">
        <v>3080</v>
      </c>
      <c r="D984" s="408" t="s">
        <v>1466</v>
      </c>
      <c r="E984" s="408" t="s">
        <v>1432</v>
      </c>
      <c r="I984" s="332" t="s">
        <v>1467</v>
      </c>
      <c r="J984" s="411">
        <v>2400.61</v>
      </c>
    </row>
    <row r="985" spans="2:10" ht="15" x14ac:dyDescent="0.4">
      <c r="B985" s="340"/>
      <c r="C985" s="408" t="s">
        <v>3080</v>
      </c>
      <c r="D985" s="408" t="s">
        <v>1468</v>
      </c>
      <c r="E985" s="408" t="s">
        <v>1432</v>
      </c>
      <c r="I985" s="332" t="s">
        <v>1467</v>
      </c>
      <c r="J985" s="411">
        <v>2400.61</v>
      </c>
    </row>
    <row r="986" spans="2:10" ht="15" x14ac:dyDescent="0.4">
      <c r="B986" s="340"/>
      <c r="C986" s="408" t="s">
        <v>3081</v>
      </c>
      <c r="D986" s="408" t="s">
        <v>1468</v>
      </c>
      <c r="E986" s="408" t="s">
        <v>3467</v>
      </c>
      <c r="I986" s="332" t="s">
        <v>1467</v>
      </c>
      <c r="J986" s="411">
        <v>14050</v>
      </c>
    </row>
    <row r="987" spans="2:10" ht="15" x14ac:dyDescent="0.4">
      <c r="B987" s="340"/>
      <c r="C987" s="408" t="s">
        <v>3081</v>
      </c>
      <c r="D987" s="408" t="s">
        <v>1468</v>
      </c>
      <c r="E987" s="408" t="s">
        <v>1432</v>
      </c>
      <c r="I987" s="332" t="s">
        <v>1467</v>
      </c>
      <c r="J987" s="411">
        <v>11.08</v>
      </c>
    </row>
    <row r="988" spans="2:10" ht="15" x14ac:dyDescent="0.4">
      <c r="B988" s="340"/>
      <c r="C988" s="408" t="s">
        <v>3081</v>
      </c>
      <c r="D988" s="408" t="s">
        <v>1466</v>
      </c>
      <c r="E988" s="408" t="s">
        <v>1432</v>
      </c>
      <c r="I988" s="332" t="s">
        <v>1467</v>
      </c>
      <c r="J988" s="411">
        <v>7.76</v>
      </c>
    </row>
    <row r="989" spans="2:10" ht="30" x14ac:dyDescent="0.4">
      <c r="B989" s="340"/>
      <c r="C989" s="408" t="s">
        <v>3082</v>
      </c>
      <c r="D989" s="408" t="s">
        <v>1466</v>
      </c>
      <c r="E989" s="408" t="s">
        <v>1432</v>
      </c>
      <c r="I989" s="332" t="s">
        <v>1467</v>
      </c>
      <c r="J989" s="411">
        <v>11306.58</v>
      </c>
    </row>
    <row r="990" spans="2:10" ht="30" x14ac:dyDescent="0.4">
      <c r="B990" s="340"/>
      <c r="C990" s="408" t="s">
        <v>3082</v>
      </c>
      <c r="D990" s="408" t="s">
        <v>1468</v>
      </c>
      <c r="E990" s="408" t="s">
        <v>1432</v>
      </c>
      <c r="I990" s="332" t="s">
        <v>1467</v>
      </c>
      <c r="J990" s="411">
        <v>11306.58</v>
      </c>
    </row>
    <row r="991" spans="2:10" ht="15" x14ac:dyDescent="0.4">
      <c r="B991" s="340"/>
      <c r="C991" s="408" t="s">
        <v>3083</v>
      </c>
      <c r="D991" s="408" t="s">
        <v>1468</v>
      </c>
      <c r="E991" s="408" t="s">
        <v>3467</v>
      </c>
      <c r="I991" s="332" t="s">
        <v>1467</v>
      </c>
      <c r="J991" s="411">
        <v>42000</v>
      </c>
    </row>
    <row r="992" spans="2:10" ht="15" x14ac:dyDescent="0.4">
      <c r="B992" s="340"/>
      <c r="C992" s="408" t="s">
        <v>3083</v>
      </c>
      <c r="D992" s="408" t="s">
        <v>1466</v>
      </c>
      <c r="E992" s="408" t="s">
        <v>1432</v>
      </c>
      <c r="I992" s="332" t="s">
        <v>1467</v>
      </c>
      <c r="J992" s="411">
        <v>646.08000000000004</v>
      </c>
    </row>
    <row r="993" spans="2:10" ht="15" x14ac:dyDescent="0.4">
      <c r="B993" s="340"/>
      <c r="C993" s="408" t="s">
        <v>3083</v>
      </c>
      <c r="D993" s="408" t="s">
        <v>1468</v>
      </c>
      <c r="E993" s="408" t="s">
        <v>1432</v>
      </c>
      <c r="I993" s="332" t="s">
        <v>1467</v>
      </c>
      <c r="J993" s="411">
        <v>646.08000000000004</v>
      </c>
    </row>
    <row r="994" spans="2:10" ht="15" x14ac:dyDescent="0.4">
      <c r="B994" s="340"/>
      <c r="C994" s="408" t="s">
        <v>2683</v>
      </c>
      <c r="D994" s="408" t="s">
        <v>1466</v>
      </c>
      <c r="E994" s="408" t="s">
        <v>1477</v>
      </c>
      <c r="I994" s="332" t="s">
        <v>1467</v>
      </c>
      <c r="J994" s="411">
        <v>28799014.620000001</v>
      </c>
    </row>
    <row r="995" spans="2:10" ht="15" x14ac:dyDescent="0.4">
      <c r="B995" s="340"/>
      <c r="C995" s="408" t="s">
        <v>2683</v>
      </c>
      <c r="D995" s="408" t="s">
        <v>1466</v>
      </c>
      <c r="E995" s="408" t="s">
        <v>1475</v>
      </c>
      <c r="I995" s="332" t="s">
        <v>1467</v>
      </c>
      <c r="J995" s="411">
        <v>16169628.420000002</v>
      </c>
    </row>
    <row r="996" spans="2:10" ht="15" x14ac:dyDescent="0.4">
      <c r="B996" s="340"/>
      <c r="C996" s="408" t="s">
        <v>2683</v>
      </c>
      <c r="D996" s="408" t="s">
        <v>1466</v>
      </c>
      <c r="E996" s="408" t="s">
        <v>3467</v>
      </c>
      <c r="I996" s="332" t="s">
        <v>1467</v>
      </c>
      <c r="J996" s="411">
        <v>9170239.1600000001</v>
      </c>
    </row>
    <row r="997" spans="2:10" ht="15" x14ac:dyDescent="0.4">
      <c r="B997" s="340"/>
      <c r="C997" s="408" t="s">
        <v>2683</v>
      </c>
      <c r="D997" s="408" t="s">
        <v>1470</v>
      </c>
      <c r="E997" s="408" t="s">
        <v>3467</v>
      </c>
      <c r="I997" s="332" t="s">
        <v>1467</v>
      </c>
      <c r="J997" s="411">
        <v>1986355.83</v>
      </c>
    </row>
    <row r="998" spans="2:10" ht="15" x14ac:dyDescent="0.4">
      <c r="B998" s="340"/>
      <c r="C998" s="408" t="s">
        <v>2683</v>
      </c>
      <c r="D998" s="408" t="s">
        <v>2841</v>
      </c>
      <c r="E998" s="408" t="s">
        <v>3467</v>
      </c>
      <c r="I998" s="332" t="s">
        <v>1467</v>
      </c>
      <c r="J998" s="411">
        <v>0</v>
      </c>
    </row>
    <row r="999" spans="2:10" ht="15" x14ac:dyDescent="0.4">
      <c r="B999" s="340"/>
      <c r="C999" s="408" t="s">
        <v>2739</v>
      </c>
      <c r="D999" s="408" t="s">
        <v>1466</v>
      </c>
      <c r="E999" s="408" t="s">
        <v>1475</v>
      </c>
      <c r="I999" s="332" t="s">
        <v>1467</v>
      </c>
      <c r="J999" s="411">
        <v>754237.96</v>
      </c>
    </row>
    <row r="1000" spans="2:10" ht="15" x14ac:dyDescent="0.4">
      <c r="B1000" s="340"/>
      <c r="C1000" s="408" t="s">
        <v>2739</v>
      </c>
      <c r="D1000" s="408" t="s">
        <v>1466</v>
      </c>
      <c r="E1000" s="408" t="s">
        <v>1432</v>
      </c>
      <c r="I1000" s="332" t="s">
        <v>1467</v>
      </c>
      <c r="J1000" s="411">
        <v>208273.91</v>
      </c>
    </row>
    <row r="1001" spans="2:10" ht="15" x14ac:dyDescent="0.4">
      <c r="B1001" s="340"/>
      <c r="C1001" s="408" t="s">
        <v>2739</v>
      </c>
      <c r="D1001" s="408" t="s">
        <v>1466</v>
      </c>
      <c r="E1001" s="408" t="s">
        <v>3467</v>
      </c>
      <c r="I1001" s="332" t="s">
        <v>1467</v>
      </c>
      <c r="J1001" s="411">
        <v>181953.68</v>
      </c>
    </row>
    <row r="1002" spans="2:10" ht="15" x14ac:dyDescent="0.4">
      <c r="B1002" s="340"/>
      <c r="C1002" s="408" t="s">
        <v>2739</v>
      </c>
      <c r="D1002" s="408" t="s">
        <v>1466</v>
      </c>
      <c r="E1002" s="408" t="s">
        <v>3469</v>
      </c>
      <c r="I1002" s="332" t="s">
        <v>1467</v>
      </c>
      <c r="J1002" s="411">
        <v>80688.72</v>
      </c>
    </row>
    <row r="1003" spans="2:10" ht="15" x14ac:dyDescent="0.4">
      <c r="B1003" s="340"/>
      <c r="C1003" s="408" t="s">
        <v>2739</v>
      </c>
      <c r="D1003" s="408" t="s">
        <v>1468</v>
      </c>
      <c r="E1003" s="408" t="s">
        <v>1432</v>
      </c>
      <c r="I1003" s="332" t="s">
        <v>1467</v>
      </c>
      <c r="J1003" s="411">
        <v>46195.44</v>
      </c>
    </row>
    <row r="1004" spans="2:10" ht="15" x14ac:dyDescent="0.4">
      <c r="B1004" s="340"/>
      <c r="C1004" s="408" t="s">
        <v>2739</v>
      </c>
      <c r="D1004" s="408" t="s">
        <v>1468</v>
      </c>
      <c r="E1004" s="408" t="s">
        <v>3467</v>
      </c>
      <c r="I1004" s="332" t="s">
        <v>1467</v>
      </c>
      <c r="J1004" s="411">
        <v>0</v>
      </c>
    </row>
    <row r="1005" spans="2:10" ht="30" x14ac:dyDescent="0.4">
      <c r="B1005" s="340"/>
      <c r="C1005" s="408" t="s">
        <v>3084</v>
      </c>
      <c r="D1005" s="408" t="s">
        <v>1468</v>
      </c>
      <c r="E1005" s="408" t="s">
        <v>1432</v>
      </c>
      <c r="I1005" s="332" t="s">
        <v>1467</v>
      </c>
      <c r="J1005" s="411">
        <v>37210.9</v>
      </c>
    </row>
    <row r="1006" spans="2:10" ht="30" x14ac:dyDescent="0.4">
      <c r="B1006" s="340"/>
      <c r="C1006" s="408" t="s">
        <v>3084</v>
      </c>
      <c r="D1006" s="408" t="s">
        <v>1466</v>
      </c>
      <c r="E1006" s="408" t="s">
        <v>1432</v>
      </c>
      <c r="I1006" s="332" t="s">
        <v>1467</v>
      </c>
      <c r="J1006" s="411">
        <v>34181.339999999997</v>
      </c>
    </row>
    <row r="1007" spans="2:10" ht="15" x14ac:dyDescent="0.4">
      <c r="B1007" s="340"/>
      <c r="C1007" s="408" t="s">
        <v>2809</v>
      </c>
      <c r="D1007" s="408" t="s">
        <v>1466</v>
      </c>
      <c r="E1007" s="408" t="s">
        <v>3469</v>
      </c>
      <c r="I1007" s="332" t="s">
        <v>1467</v>
      </c>
      <c r="J1007" s="411">
        <v>8542.34</v>
      </c>
    </row>
    <row r="1008" spans="2:10" ht="15" x14ac:dyDescent="0.4">
      <c r="B1008" s="340"/>
      <c r="C1008" s="408" t="s">
        <v>2809</v>
      </c>
      <c r="D1008" s="408" t="s">
        <v>1466</v>
      </c>
      <c r="E1008" s="408" t="s">
        <v>3467</v>
      </c>
      <c r="I1008" s="332" t="s">
        <v>1467</v>
      </c>
      <c r="J1008" s="411">
        <v>6499.06</v>
      </c>
    </row>
    <row r="1009" spans="2:10" ht="15" x14ac:dyDescent="0.4">
      <c r="B1009" s="340"/>
      <c r="C1009" s="408" t="s">
        <v>2809</v>
      </c>
      <c r="D1009" s="408" t="s">
        <v>1466</v>
      </c>
      <c r="E1009" s="408" t="s">
        <v>1475</v>
      </c>
      <c r="I1009" s="332" t="s">
        <v>1467</v>
      </c>
      <c r="J1009" s="411">
        <v>2123.14</v>
      </c>
    </row>
    <row r="1010" spans="2:10" ht="15" x14ac:dyDescent="0.4">
      <c r="B1010" s="340"/>
      <c r="C1010" s="408" t="s">
        <v>3085</v>
      </c>
      <c r="D1010" s="408" t="s">
        <v>1468</v>
      </c>
      <c r="E1010" s="408" t="s">
        <v>3467</v>
      </c>
      <c r="I1010" s="332" t="s">
        <v>1467</v>
      </c>
      <c r="J1010" s="411">
        <v>24500</v>
      </c>
    </row>
    <row r="1011" spans="2:10" ht="15" x14ac:dyDescent="0.4">
      <c r="B1011" s="340"/>
      <c r="C1011" s="408" t="s">
        <v>3085</v>
      </c>
      <c r="D1011" s="408" t="s">
        <v>1466</v>
      </c>
      <c r="E1011" s="408" t="s">
        <v>1432</v>
      </c>
      <c r="I1011" s="332" t="s">
        <v>1467</v>
      </c>
      <c r="J1011" s="411">
        <v>20283.32</v>
      </c>
    </row>
    <row r="1012" spans="2:10" ht="15" x14ac:dyDescent="0.4">
      <c r="B1012" s="340"/>
      <c r="C1012" s="408" t="s">
        <v>3085</v>
      </c>
      <c r="D1012" s="408" t="s">
        <v>1468</v>
      </c>
      <c r="E1012" s="408" t="s">
        <v>1432</v>
      </c>
      <c r="I1012" s="332" t="s">
        <v>1467</v>
      </c>
      <c r="J1012" s="411">
        <v>20283.32</v>
      </c>
    </row>
    <row r="1013" spans="2:10" ht="15" x14ac:dyDescent="0.4">
      <c r="B1013" s="340"/>
      <c r="C1013" s="408" t="s">
        <v>3086</v>
      </c>
      <c r="D1013" s="408" t="s">
        <v>1468</v>
      </c>
      <c r="E1013" s="408" t="s">
        <v>1432</v>
      </c>
      <c r="I1013" s="332" t="s">
        <v>1467</v>
      </c>
      <c r="J1013" s="411">
        <v>928</v>
      </c>
    </row>
    <row r="1014" spans="2:10" ht="15" x14ac:dyDescent="0.4">
      <c r="B1014" s="340"/>
      <c r="C1014" s="408" t="s">
        <v>3086</v>
      </c>
      <c r="D1014" s="408" t="s">
        <v>1466</v>
      </c>
      <c r="E1014" s="408" t="s">
        <v>1432</v>
      </c>
      <c r="I1014" s="332" t="s">
        <v>1467</v>
      </c>
      <c r="J1014" s="411">
        <v>924.37</v>
      </c>
    </row>
    <row r="1015" spans="2:10" ht="15" x14ac:dyDescent="0.4">
      <c r="B1015" s="340"/>
      <c r="C1015" s="408" t="s">
        <v>2811</v>
      </c>
      <c r="D1015" s="408" t="s">
        <v>1466</v>
      </c>
      <c r="E1015" s="408" t="s">
        <v>3469</v>
      </c>
      <c r="I1015" s="332" t="s">
        <v>1467</v>
      </c>
      <c r="J1015" s="411">
        <v>2047163.6600000001</v>
      </c>
    </row>
    <row r="1016" spans="2:10" ht="15" x14ac:dyDescent="0.4">
      <c r="B1016" s="340"/>
      <c r="C1016" s="408" t="s">
        <v>2811</v>
      </c>
      <c r="D1016" s="408" t="s">
        <v>1466</v>
      </c>
      <c r="E1016" s="408" t="s">
        <v>3467</v>
      </c>
      <c r="I1016" s="332" t="s">
        <v>1467</v>
      </c>
      <c r="J1016" s="411">
        <v>129964.75</v>
      </c>
    </row>
    <row r="1017" spans="2:10" ht="30" x14ac:dyDescent="0.4">
      <c r="B1017" s="340"/>
      <c r="C1017" s="408" t="s">
        <v>3087</v>
      </c>
      <c r="D1017" s="408" t="s">
        <v>1466</v>
      </c>
      <c r="E1017" s="408" t="s">
        <v>1432</v>
      </c>
      <c r="I1017" s="332" t="s">
        <v>1467</v>
      </c>
      <c r="J1017" s="411">
        <v>56.22</v>
      </c>
    </row>
    <row r="1018" spans="2:10" ht="30" x14ac:dyDescent="0.4">
      <c r="B1018" s="340"/>
      <c r="C1018" s="408" t="s">
        <v>3087</v>
      </c>
      <c r="D1018" s="408" t="s">
        <v>1468</v>
      </c>
      <c r="E1018" s="408" t="s">
        <v>1432</v>
      </c>
      <c r="I1018" s="332" t="s">
        <v>1467</v>
      </c>
      <c r="J1018" s="411">
        <v>56.22</v>
      </c>
    </row>
    <row r="1019" spans="2:10" ht="15" x14ac:dyDescent="0.4">
      <c r="B1019" s="340"/>
      <c r="C1019" s="408" t="s">
        <v>3245</v>
      </c>
      <c r="D1019" s="408" t="s">
        <v>1468</v>
      </c>
      <c r="E1019" s="408" t="s">
        <v>1432</v>
      </c>
      <c r="I1019" s="332" t="s">
        <v>1467</v>
      </c>
      <c r="J1019" s="411">
        <v>2939.86</v>
      </c>
    </row>
    <row r="1020" spans="2:10" ht="15" x14ac:dyDescent="0.4">
      <c r="B1020" s="340"/>
      <c r="C1020" s="408" t="s">
        <v>3246</v>
      </c>
      <c r="D1020" s="408" t="s">
        <v>1468</v>
      </c>
      <c r="E1020" s="408" t="s">
        <v>1432</v>
      </c>
      <c r="I1020" s="332" t="s">
        <v>1467</v>
      </c>
      <c r="J1020" s="411">
        <v>1261.8900000000001</v>
      </c>
    </row>
    <row r="1021" spans="2:10" ht="15" x14ac:dyDescent="0.4">
      <c r="B1021" s="340"/>
      <c r="C1021" s="408" t="s">
        <v>2870</v>
      </c>
      <c r="D1021" s="408" t="s">
        <v>1468</v>
      </c>
      <c r="E1021" s="408" t="s">
        <v>3467</v>
      </c>
      <c r="I1021" s="332" t="s">
        <v>1467</v>
      </c>
      <c r="J1021" s="411">
        <v>3500</v>
      </c>
    </row>
    <row r="1022" spans="2:10" ht="15" x14ac:dyDescent="0.4">
      <c r="B1022" s="340"/>
      <c r="C1022" s="408" t="s">
        <v>2870</v>
      </c>
      <c r="D1022" s="408" t="s">
        <v>1466</v>
      </c>
      <c r="E1022" s="408" t="s">
        <v>3468</v>
      </c>
      <c r="I1022" s="332" t="s">
        <v>1467</v>
      </c>
      <c r="J1022" s="411">
        <v>463.71</v>
      </c>
    </row>
    <row r="1023" spans="2:10" ht="15" x14ac:dyDescent="0.4">
      <c r="B1023" s="340"/>
      <c r="C1023" s="408" t="s">
        <v>2870</v>
      </c>
      <c r="D1023" s="408" t="s">
        <v>1468</v>
      </c>
      <c r="E1023" s="408" t="s">
        <v>1432</v>
      </c>
      <c r="I1023" s="332" t="s">
        <v>1467</v>
      </c>
      <c r="J1023" s="411">
        <v>100.15</v>
      </c>
    </row>
    <row r="1024" spans="2:10" ht="15" x14ac:dyDescent="0.4">
      <c r="B1024" s="340"/>
      <c r="C1024" s="408" t="s">
        <v>2870</v>
      </c>
      <c r="D1024" s="408" t="s">
        <v>1466</v>
      </c>
      <c r="E1024" s="408" t="s">
        <v>1475</v>
      </c>
      <c r="I1024" s="332" t="s">
        <v>1467</v>
      </c>
      <c r="J1024" s="411">
        <v>75.650000000000006</v>
      </c>
    </row>
    <row r="1025" spans="2:10" ht="15" x14ac:dyDescent="0.4">
      <c r="B1025" s="340"/>
      <c r="C1025" s="408" t="s">
        <v>2896</v>
      </c>
      <c r="D1025" s="408" t="s">
        <v>1468</v>
      </c>
      <c r="E1025" s="408" t="s">
        <v>3467</v>
      </c>
      <c r="I1025" s="332" t="s">
        <v>1467</v>
      </c>
      <c r="J1025" s="411">
        <v>173000</v>
      </c>
    </row>
    <row r="1026" spans="2:10" ht="15" x14ac:dyDescent="0.4">
      <c r="B1026" s="340"/>
      <c r="C1026" s="408" t="s">
        <v>2896</v>
      </c>
      <c r="D1026" s="408" t="s">
        <v>1466</v>
      </c>
      <c r="E1026" s="408" t="s">
        <v>3467</v>
      </c>
      <c r="I1026" s="332" t="s">
        <v>1467</v>
      </c>
      <c r="J1026" s="411">
        <v>11825.04</v>
      </c>
    </row>
    <row r="1027" spans="2:10" ht="15" x14ac:dyDescent="0.4">
      <c r="B1027" s="340"/>
      <c r="C1027" s="408" t="s">
        <v>2896</v>
      </c>
      <c r="D1027" s="408" t="s">
        <v>1466</v>
      </c>
      <c r="E1027" s="408" t="s">
        <v>1432</v>
      </c>
      <c r="I1027" s="332" t="s">
        <v>1467</v>
      </c>
      <c r="J1027" s="411">
        <v>6970.44</v>
      </c>
    </row>
    <row r="1028" spans="2:10" ht="15" x14ac:dyDescent="0.4">
      <c r="B1028" s="340"/>
      <c r="C1028" s="408" t="s">
        <v>2896</v>
      </c>
      <c r="D1028" s="408" t="s">
        <v>1468</v>
      </c>
      <c r="E1028" s="408" t="s">
        <v>1432</v>
      </c>
      <c r="I1028" s="332" t="s">
        <v>1467</v>
      </c>
      <c r="J1028" s="411">
        <v>6970.44</v>
      </c>
    </row>
    <row r="1029" spans="2:10" ht="15" x14ac:dyDescent="0.4">
      <c r="B1029" s="340"/>
      <c r="C1029" s="408" t="s">
        <v>2896</v>
      </c>
      <c r="D1029" s="408" t="s">
        <v>1466</v>
      </c>
      <c r="E1029" s="408" t="s">
        <v>1475</v>
      </c>
      <c r="I1029" s="332" t="s">
        <v>1467</v>
      </c>
      <c r="J1029" s="411">
        <v>75.650000000000006</v>
      </c>
    </row>
    <row r="1030" spans="2:10" ht="15" x14ac:dyDescent="0.4">
      <c r="B1030" s="340"/>
      <c r="C1030" s="408" t="s">
        <v>2813</v>
      </c>
      <c r="D1030" s="408" t="s">
        <v>1468</v>
      </c>
      <c r="E1030" s="408" t="s">
        <v>1432</v>
      </c>
      <c r="I1030" s="332" t="s">
        <v>1467</v>
      </c>
      <c r="J1030" s="411">
        <v>483275.32</v>
      </c>
    </row>
    <row r="1031" spans="2:10" ht="15" x14ac:dyDescent="0.4">
      <c r="B1031" s="340"/>
      <c r="C1031" s="408" t="s">
        <v>2813</v>
      </c>
      <c r="D1031" s="408" t="s">
        <v>1466</v>
      </c>
      <c r="E1031" s="408" t="s">
        <v>3467</v>
      </c>
      <c r="I1031" s="332" t="s">
        <v>1467</v>
      </c>
      <c r="J1031" s="411">
        <v>44421.41</v>
      </c>
    </row>
    <row r="1032" spans="2:10" ht="15" x14ac:dyDescent="0.4">
      <c r="B1032" s="340"/>
      <c r="C1032" s="408" t="s">
        <v>2813</v>
      </c>
      <c r="D1032" s="408" t="s">
        <v>1466</v>
      </c>
      <c r="E1032" s="408" t="s">
        <v>1432</v>
      </c>
      <c r="I1032" s="332" t="s">
        <v>1467</v>
      </c>
      <c r="J1032" s="411">
        <v>0</v>
      </c>
    </row>
    <row r="1033" spans="2:10" ht="15" x14ac:dyDescent="0.4">
      <c r="B1033" s="340"/>
      <c r="C1033" s="408" t="s">
        <v>3247</v>
      </c>
      <c r="D1033" s="408" t="s">
        <v>1468</v>
      </c>
      <c r="E1033" s="408" t="s">
        <v>1432</v>
      </c>
      <c r="I1033" s="332" t="s">
        <v>1467</v>
      </c>
      <c r="J1033" s="411">
        <v>2.68</v>
      </c>
    </row>
    <row r="1034" spans="2:10" ht="15" x14ac:dyDescent="0.4">
      <c r="B1034" s="340"/>
      <c r="C1034" s="408" t="s">
        <v>2789</v>
      </c>
      <c r="D1034" s="408" t="s">
        <v>1466</v>
      </c>
      <c r="E1034" s="408" t="s">
        <v>3467</v>
      </c>
      <c r="I1034" s="332" t="s">
        <v>1467</v>
      </c>
      <c r="J1034" s="411">
        <v>6998720.0499999998</v>
      </c>
    </row>
    <row r="1035" spans="2:10" ht="15" x14ac:dyDescent="0.4">
      <c r="B1035" s="340"/>
      <c r="C1035" s="408" t="s">
        <v>2789</v>
      </c>
      <c r="D1035" s="408" t="s">
        <v>1470</v>
      </c>
      <c r="E1035" s="408" t="s">
        <v>1432</v>
      </c>
      <c r="I1035" s="332" t="s">
        <v>1467</v>
      </c>
      <c r="J1035" s="411">
        <v>1650000</v>
      </c>
    </row>
    <row r="1036" spans="2:10" ht="15" x14ac:dyDescent="0.4">
      <c r="B1036" s="340"/>
      <c r="C1036" s="408" t="s">
        <v>2789</v>
      </c>
      <c r="D1036" s="408" t="s">
        <v>2842</v>
      </c>
      <c r="E1036" s="408" t="s">
        <v>3467</v>
      </c>
      <c r="I1036" s="332" t="s">
        <v>1467</v>
      </c>
      <c r="J1036" s="411">
        <v>2500</v>
      </c>
    </row>
    <row r="1037" spans="2:10" ht="15" x14ac:dyDescent="0.4">
      <c r="B1037" s="340"/>
      <c r="C1037" s="408" t="s">
        <v>2789</v>
      </c>
      <c r="D1037" s="408" t="s">
        <v>1466</v>
      </c>
      <c r="E1037" s="408" t="s">
        <v>1475</v>
      </c>
      <c r="I1037" s="332" t="s">
        <v>1467</v>
      </c>
      <c r="J1037" s="411">
        <v>453.92</v>
      </c>
    </row>
    <row r="1038" spans="2:10" ht="15" x14ac:dyDescent="0.4">
      <c r="B1038" s="340"/>
      <c r="C1038" s="408" t="s">
        <v>2789</v>
      </c>
      <c r="D1038" s="408" t="s">
        <v>1466</v>
      </c>
      <c r="E1038" s="408" t="s">
        <v>3468</v>
      </c>
      <c r="I1038" s="332" t="s">
        <v>1467</v>
      </c>
      <c r="J1038" s="411">
        <v>237.34</v>
      </c>
    </row>
    <row r="1039" spans="2:10" ht="15" x14ac:dyDescent="0.4">
      <c r="B1039" s="340"/>
      <c r="C1039" s="408" t="s">
        <v>2789</v>
      </c>
      <c r="D1039" s="408" t="s">
        <v>1468</v>
      </c>
      <c r="E1039" s="408" t="s">
        <v>1432</v>
      </c>
      <c r="I1039" s="332" t="s">
        <v>1467</v>
      </c>
      <c r="J1039" s="411">
        <v>0</v>
      </c>
    </row>
    <row r="1040" spans="2:10" ht="15" x14ac:dyDescent="0.4">
      <c r="B1040" s="340"/>
      <c r="C1040" s="408" t="s">
        <v>3088</v>
      </c>
      <c r="D1040" s="408" t="s">
        <v>1468</v>
      </c>
      <c r="E1040" s="408" t="s">
        <v>3467</v>
      </c>
      <c r="I1040" s="332" t="s">
        <v>1467</v>
      </c>
      <c r="J1040" s="411">
        <v>31485</v>
      </c>
    </row>
    <row r="1041" spans="2:10" ht="15" x14ac:dyDescent="0.4">
      <c r="B1041" s="340"/>
      <c r="C1041" s="408" t="s">
        <v>3088</v>
      </c>
      <c r="D1041" s="408" t="s">
        <v>1466</v>
      </c>
      <c r="E1041" s="408" t="s">
        <v>1432</v>
      </c>
      <c r="I1041" s="332" t="s">
        <v>1467</v>
      </c>
      <c r="J1041" s="411">
        <v>509.76</v>
      </c>
    </row>
    <row r="1042" spans="2:10" ht="15" x14ac:dyDescent="0.4">
      <c r="B1042" s="340"/>
      <c r="C1042" s="408" t="s">
        <v>3088</v>
      </c>
      <c r="D1042" s="408" t="s">
        <v>1468</v>
      </c>
      <c r="E1042" s="408" t="s">
        <v>1432</v>
      </c>
      <c r="I1042" s="332" t="s">
        <v>1467</v>
      </c>
      <c r="J1042" s="411">
        <v>509.76</v>
      </c>
    </row>
    <row r="1043" spans="2:10" ht="15" x14ac:dyDescent="0.4">
      <c r="B1043" s="340"/>
      <c r="C1043" s="408" t="s">
        <v>3089</v>
      </c>
      <c r="D1043" s="408" t="s">
        <v>1468</v>
      </c>
      <c r="E1043" s="408" t="s">
        <v>3467</v>
      </c>
      <c r="I1043" s="332" t="s">
        <v>1467</v>
      </c>
      <c r="J1043" s="411">
        <v>5500</v>
      </c>
    </row>
    <row r="1044" spans="2:10" ht="15" x14ac:dyDescent="0.4">
      <c r="B1044" s="340"/>
      <c r="C1044" s="408" t="s">
        <v>3089</v>
      </c>
      <c r="D1044" s="408" t="s">
        <v>1468</v>
      </c>
      <c r="E1044" s="408" t="s">
        <v>1432</v>
      </c>
      <c r="I1044" s="332" t="s">
        <v>1467</v>
      </c>
      <c r="J1044" s="411">
        <v>2660.71</v>
      </c>
    </row>
    <row r="1045" spans="2:10" ht="15" x14ac:dyDescent="0.4">
      <c r="B1045" s="340"/>
      <c r="C1045" s="408" t="s">
        <v>3089</v>
      </c>
      <c r="D1045" s="408" t="s">
        <v>1466</v>
      </c>
      <c r="E1045" s="408" t="s">
        <v>1432</v>
      </c>
      <c r="I1045" s="332" t="s">
        <v>1467</v>
      </c>
      <c r="J1045" s="411">
        <v>1898.82</v>
      </c>
    </row>
    <row r="1046" spans="2:10" ht="15" x14ac:dyDescent="0.4">
      <c r="B1046" s="340"/>
      <c r="C1046" s="408" t="s">
        <v>3090</v>
      </c>
      <c r="D1046" s="408" t="s">
        <v>1466</v>
      </c>
      <c r="E1046" s="408" t="s">
        <v>1432</v>
      </c>
      <c r="I1046" s="332" t="s">
        <v>1467</v>
      </c>
      <c r="J1046" s="411">
        <v>9510.4</v>
      </c>
    </row>
    <row r="1047" spans="2:10" ht="15" x14ac:dyDescent="0.4">
      <c r="B1047" s="340"/>
      <c r="C1047" s="408" t="s">
        <v>3090</v>
      </c>
      <c r="D1047" s="408" t="s">
        <v>1468</v>
      </c>
      <c r="E1047" s="408" t="s">
        <v>3467</v>
      </c>
      <c r="I1047" s="332" t="s">
        <v>1467</v>
      </c>
      <c r="J1047" s="411">
        <v>3500</v>
      </c>
    </row>
    <row r="1048" spans="2:10" ht="15" x14ac:dyDescent="0.4">
      <c r="B1048" s="340"/>
      <c r="C1048" s="408" t="s">
        <v>3091</v>
      </c>
      <c r="D1048" s="408" t="s">
        <v>1468</v>
      </c>
      <c r="E1048" s="408" t="s">
        <v>1432</v>
      </c>
      <c r="I1048" s="332" t="s">
        <v>1467</v>
      </c>
      <c r="J1048" s="411">
        <v>33732.199999999997</v>
      </c>
    </row>
    <row r="1049" spans="2:10" ht="15" x14ac:dyDescent="0.4">
      <c r="B1049" s="340"/>
      <c r="C1049" s="408" t="s">
        <v>3091</v>
      </c>
      <c r="D1049" s="408" t="s">
        <v>1468</v>
      </c>
      <c r="E1049" s="408" t="s">
        <v>3467</v>
      </c>
      <c r="I1049" s="332" t="s">
        <v>1467</v>
      </c>
      <c r="J1049" s="411">
        <v>11000</v>
      </c>
    </row>
    <row r="1050" spans="2:10" ht="15" x14ac:dyDescent="0.4">
      <c r="B1050" s="340"/>
      <c r="C1050" s="408" t="s">
        <v>3091</v>
      </c>
      <c r="D1050" s="408" t="s">
        <v>1466</v>
      </c>
      <c r="E1050" s="408" t="s">
        <v>1432</v>
      </c>
      <c r="I1050" s="332" t="s">
        <v>1467</v>
      </c>
      <c r="J1050" s="411">
        <v>80.12</v>
      </c>
    </row>
    <row r="1051" spans="2:10" ht="15" x14ac:dyDescent="0.4">
      <c r="B1051" s="340"/>
      <c r="C1051" s="408" t="s">
        <v>3092</v>
      </c>
      <c r="D1051" s="408" t="s">
        <v>1466</v>
      </c>
      <c r="E1051" s="408" t="s">
        <v>1432</v>
      </c>
      <c r="I1051" s="332" t="s">
        <v>1467</v>
      </c>
      <c r="J1051" s="411">
        <v>3076.32</v>
      </c>
    </row>
    <row r="1052" spans="2:10" ht="15" x14ac:dyDescent="0.4">
      <c r="B1052" s="340"/>
      <c r="C1052" s="408" t="s">
        <v>3092</v>
      </c>
      <c r="D1052" s="408" t="s">
        <v>1468</v>
      </c>
      <c r="E1052" s="408" t="s">
        <v>1432</v>
      </c>
      <c r="I1052" s="332" t="s">
        <v>1467</v>
      </c>
      <c r="J1052" s="411">
        <v>3076.32</v>
      </c>
    </row>
    <row r="1053" spans="2:10" ht="15" x14ac:dyDescent="0.4">
      <c r="B1053" s="340"/>
      <c r="C1053" s="408" t="s">
        <v>3093</v>
      </c>
      <c r="D1053" s="408" t="s">
        <v>1468</v>
      </c>
      <c r="E1053" s="408" t="s">
        <v>1432</v>
      </c>
      <c r="I1053" s="332" t="s">
        <v>1467</v>
      </c>
      <c r="J1053" s="411">
        <v>9046</v>
      </c>
    </row>
    <row r="1054" spans="2:10" ht="15" x14ac:dyDescent="0.4">
      <c r="B1054" s="340"/>
      <c r="C1054" s="408" t="s">
        <v>3093</v>
      </c>
      <c r="D1054" s="408" t="s">
        <v>1466</v>
      </c>
      <c r="E1054" s="408" t="s">
        <v>1432</v>
      </c>
      <c r="I1054" s="332" t="s">
        <v>1467</v>
      </c>
      <c r="J1054" s="411">
        <v>9045.26</v>
      </c>
    </row>
    <row r="1055" spans="2:10" ht="15" x14ac:dyDescent="0.4">
      <c r="B1055" s="340"/>
      <c r="C1055" s="408" t="s">
        <v>3093</v>
      </c>
      <c r="D1055" s="408" t="s">
        <v>1466</v>
      </c>
      <c r="E1055" s="408" t="s">
        <v>3467</v>
      </c>
      <c r="I1055" s="332" t="s">
        <v>1467</v>
      </c>
      <c r="J1055" s="411">
        <v>8722.77</v>
      </c>
    </row>
    <row r="1056" spans="2:10" ht="15" x14ac:dyDescent="0.4">
      <c r="B1056" s="340"/>
      <c r="C1056" s="408" t="s">
        <v>3094</v>
      </c>
      <c r="D1056" s="408" t="s">
        <v>1466</v>
      </c>
      <c r="E1056" s="408" t="s">
        <v>3467</v>
      </c>
      <c r="I1056" s="332" t="s">
        <v>1467</v>
      </c>
      <c r="J1056" s="411">
        <v>7543.56</v>
      </c>
    </row>
    <row r="1057" spans="2:10" ht="15" x14ac:dyDescent="0.4">
      <c r="B1057" s="340"/>
      <c r="C1057" s="408" t="s">
        <v>3094</v>
      </c>
      <c r="D1057" s="408" t="s">
        <v>1466</v>
      </c>
      <c r="E1057" s="408" t="s">
        <v>1432</v>
      </c>
      <c r="I1057" s="332" t="s">
        <v>1467</v>
      </c>
      <c r="J1057" s="411">
        <v>7310.46</v>
      </c>
    </row>
    <row r="1058" spans="2:10" ht="15" x14ac:dyDescent="0.4">
      <c r="B1058" s="340"/>
      <c r="C1058" s="408" t="s">
        <v>3094</v>
      </c>
      <c r="D1058" s="408" t="s">
        <v>1468</v>
      </c>
      <c r="E1058" s="408" t="s">
        <v>1432</v>
      </c>
      <c r="I1058" s="332" t="s">
        <v>1467</v>
      </c>
      <c r="J1058" s="411">
        <v>7310.46</v>
      </c>
    </row>
    <row r="1059" spans="2:10" ht="15" x14ac:dyDescent="0.4">
      <c r="B1059" s="340"/>
      <c r="C1059" s="408" t="s">
        <v>3095</v>
      </c>
      <c r="D1059" s="408" t="s">
        <v>1466</v>
      </c>
      <c r="E1059" s="408" t="s">
        <v>1432</v>
      </c>
      <c r="I1059" s="332" t="s">
        <v>1467</v>
      </c>
      <c r="J1059" s="411">
        <v>148.07</v>
      </c>
    </row>
    <row r="1060" spans="2:10" ht="15" x14ac:dyDescent="0.4">
      <c r="B1060" s="340"/>
      <c r="C1060" s="408" t="s">
        <v>3095</v>
      </c>
      <c r="D1060" s="408" t="s">
        <v>1468</v>
      </c>
      <c r="E1060" s="408" t="s">
        <v>1432</v>
      </c>
      <c r="I1060" s="332" t="s">
        <v>1467</v>
      </c>
      <c r="J1060" s="411">
        <v>148.07</v>
      </c>
    </row>
    <row r="1061" spans="2:10" ht="15" x14ac:dyDescent="0.4">
      <c r="B1061" s="340"/>
      <c r="C1061" s="408" t="s">
        <v>3248</v>
      </c>
      <c r="D1061" s="408" t="s">
        <v>1468</v>
      </c>
      <c r="E1061" s="408" t="s">
        <v>1432</v>
      </c>
      <c r="I1061" s="332" t="s">
        <v>1467</v>
      </c>
      <c r="J1061" s="411">
        <v>1241.8599999999999</v>
      </c>
    </row>
    <row r="1062" spans="2:10" ht="15" x14ac:dyDescent="0.4">
      <c r="B1062" s="340"/>
      <c r="C1062" s="408" t="s">
        <v>3249</v>
      </c>
      <c r="D1062" s="408" t="s">
        <v>1468</v>
      </c>
      <c r="E1062" s="408" t="s">
        <v>1432</v>
      </c>
      <c r="I1062" s="332" t="s">
        <v>1467</v>
      </c>
      <c r="J1062" s="411">
        <v>120.18</v>
      </c>
    </row>
    <row r="1063" spans="2:10" ht="15" x14ac:dyDescent="0.4">
      <c r="B1063" s="340"/>
      <c r="C1063" s="408" t="s">
        <v>3096</v>
      </c>
      <c r="D1063" s="408" t="s">
        <v>1466</v>
      </c>
      <c r="E1063" s="408" t="s">
        <v>1432</v>
      </c>
      <c r="I1063" s="332" t="s">
        <v>1467</v>
      </c>
      <c r="J1063" s="411">
        <v>216.58</v>
      </c>
    </row>
    <row r="1064" spans="2:10" ht="15" x14ac:dyDescent="0.4">
      <c r="B1064" s="340"/>
      <c r="C1064" s="408" t="s">
        <v>3096</v>
      </c>
      <c r="D1064" s="408" t="s">
        <v>1468</v>
      </c>
      <c r="E1064" s="408" t="s">
        <v>1432</v>
      </c>
      <c r="I1064" s="332" t="s">
        <v>1467</v>
      </c>
      <c r="J1064" s="411">
        <v>216.58</v>
      </c>
    </row>
    <row r="1065" spans="2:10" ht="15" x14ac:dyDescent="0.4">
      <c r="B1065" s="340"/>
      <c r="C1065" s="408" t="s">
        <v>3325</v>
      </c>
      <c r="D1065" s="408" t="s">
        <v>1468</v>
      </c>
      <c r="E1065" s="408" t="s">
        <v>3467</v>
      </c>
      <c r="I1065" s="332" t="s">
        <v>1467</v>
      </c>
      <c r="J1065" s="411">
        <v>50</v>
      </c>
    </row>
    <row r="1066" spans="2:10" ht="15" x14ac:dyDescent="0.4">
      <c r="B1066" s="340"/>
      <c r="C1066" s="408" t="s">
        <v>3250</v>
      </c>
      <c r="D1066" s="408" t="s">
        <v>1468</v>
      </c>
      <c r="E1066" s="408" t="s">
        <v>1432</v>
      </c>
      <c r="I1066" s="332" t="s">
        <v>1467</v>
      </c>
      <c r="J1066" s="411">
        <v>40.06</v>
      </c>
    </row>
    <row r="1067" spans="2:10" ht="15" x14ac:dyDescent="0.4">
      <c r="B1067" s="340"/>
      <c r="C1067" s="408" t="s">
        <v>3251</v>
      </c>
      <c r="D1067" s="408" t="s">
        <v>1468</v>
      </c>
      <c r="E1067" s="408" t="s">
        <v>1432</v>
      </c>
      <c r="I1067" s="332" t="s">
        <v>1467</v>
      </c>
      <c r="J1067" s="411">
        <v>3269.2</v>
      </c>
    </row>
    <row r="1068" spans="2:10" ht="15" x14ac:dyDescent="0.4">
      <c r="B1068" s="340"/>
      <c r="C1068" s="408" t="s">
        <v>3326</v>
      </c>
      <c r="D1068" s="408" t="s">
        <v>1468</v>
      </c>
      <c r="E1068" s="408" t="s">
        <v>3467</v>
      </c>
      <c r="I1068" s="332" t="s">
        <v>1467</v>
      </c>
      <c r="J1068" s="411">
        <v>5500</v>
      </c>
    </row>
    <row r="1069" spans="2:10" ht="15" x14ac:dyDescent="0.4">
      <c r="B1069" s="340"/>
      <c r="C1069" s="408" t="s">
        <v>3252</v>
      </c>
      <c r="D1069" s="408" t="s">
        <v>1468</v>
      </c>
      <c r="E1069" s="408" t="s">
        <v>3467</v>
      </c>
      <c r="I1069" s="332" t="s">
        <v>1467</v>
      </c>
      <c r="J1069" s="411">
        <v>1050</v>
      </c>
    </row>
    <row r="1070" spans="2:10" ht="15" x14ac:dyDescent="0.4">
      <c r="B1070" s="340"/>
      <c r="C1070" s="408" t="s">
        <v>3252</v>
      </c>
      <c r="D1070" s="408" t="s">
        <v>1468</v>
      </c>
      <c r="E1070" s="408" t="s">
        <v>1432</v>
      </c>
      <c r="I1070" s="332" t="s">
        <v>1467</v>
      </c>
      <c r="J1070" s="411">
        <v>20.03</v>
      </c>
    </row>
    <row r="1071" spans="2:10" ht="15" x14ac:dyDescent="0.4">
      <c r="B1071" s="340"/>
      <c r="C1071" s="408" t="s">
        <v>3097</v>
      </c>
      <c r="D1071" s="408" t="s">
        <v>1468</v>
      </c>
      <c r="E1071" s="408" t="s">
        <v>3467</v>
      </c>
      <c r="I1071" s="332" t="s">
        <v>1467</v>
      </c>
      <c r="J1071" s="411">
        <v>17250</v>
      </c>
    </row>
    <row r="1072" spans="2:10" ht="15" x14ac:dyDescent="0.4">
      <c r="B1072" s="340"/>
      <c r="C1072" s="408" t="s">
        <v>3097</v>
      </c>
      <c r="D1072" s="408" t="s">
        <v>1466</v>
      </c>
      <c r="E1072" s="408" t="s">
        <v>1432</v>
      </c>
      <c r="I1072" s="332" t="s">
        <v>1467</v>
      </c>
      <c r="J1072" s="411">
        <v>85.03</v>
      </c>
    </row>
    <row r="1073" spans="2:10" ht="15" x14ac:dyDescent="0.4">
      <c r="B1073" s="340"/>
      <c r="C1073" s="408" t="s">
        <v>3097</v>
      </c>
      <c r="D1073" s="408" t="s">
        <v>1468</v>
      </c>
      <c r="E1073" s="408" t="s">
        <v>1432</v>
      </c>
      <c r="I1073" s="332" t="s">
        <v>1467</v>
      </c>
      <c r="J1073" s="411">
        <v>85.03</v>
      </c>
    </row>
    <row r="1074" spans="2:10" ht="15" x14ac:dyDescent="0.4">
      <c r="B1074" s="340"/>
      <c r="C1074" s="408" t="s">
        <v>3253</v>
      </c>
      <c r="D1074" s="408" t="s">
        <v>1468</v>
      </c>
      <c r="E1074" s="408" t="s">
        <v>1432</v>
      </c>
      <c r="I1074" s="332" t="s">
        <v>1467</v>
      </c>
      <c r="J1074" s="411">
        <v>516.86</v>
      </c>
    </row>
    <row r="1075" spans="2:10" ht="15" x14ac:dyDescent="0.4">
      <c r="B1075" s="340"/>
      <c r="C1075" s="408" t="s">
        <v>3254</v>
      </c>
      <c r="D1075" s="408" t="s">
        <v>1468</v>
      </c>
      <c r="E1075" s="408" t="s">
        <v>1432</v>
      </c>
      <c r="I1075" s="332" t="s">
        <v>1467</v>
      </c>
      <c r="J1075" s="411">
        <v>639.59</v>
      </c>
    </row>
    <row r="1076" spans="2:10" ht="15" x14ac:dyDescent="0.4">
      <c r="B1076" s="340"/>
      <c r="C1076" s="408" t="s">
        <v>3254</v>
      </c>
      <c r="D1076" s="408" t="s">
        <v>1468</v>
      </c>
      <c r="E1076" s="408" t="s">
        <v>3467</v>
      </c>
      <c r="I1076" s="332" t="s">
        <v>1467</v>
      </c>
      <c r="J1076" s="411">
        <v>500</v>
      </c>
    </row>
    <row r="1077" spans="2:10" ht="15" x14ac:dyDescent="0.4">
      <c r="B1077" s="340"/>
      <c r="C1077" s="408" t="s">
        <v>3255</v>
      </c>
      <c r="D1077" s="408" t="s">
        <v>1468</v>
      </c>
      <c r="E1077" s="408" t="s">
        <v>1432</v>
      </c>
      <c r="I1077" s="332" t="s">
        <v>1467</v>
      </c>
      <c r="J1077" s="411">
        <v>67.72</v>
      </c>
    </row>
    <row r="1078" spans="2:10" ht="15" x14ac:dyDescent="0.4">
      <c r="B1078" s="340"/>
      <c r="C1078" s="408" t="s">
        <v>3256</v>
      </c>
      <c r="D1078" s="408" t="s">
        <v>1468</v>
      </c>
      <c r="E1078" s="408" t="s">
        <v>1432</v>
      </c>
      <c r="I1078" s="332" t="s">
        <v>1467</v>
      </c>
      <c r="J1078" s="411">
        <v>81.2</v>
      </c>
    </row>
    <row r="1079" spans="2:10" ht="15" x14ac:dyDescent="0.4">
      <c r="B1079" s="340"/>
      <c r="C1079" s="408" t="s">
        <v>3257</v>
      </c>
      <c r="D1079" s="408" t="s">
        <v>1468</v>
      </c>
      <c r="E1079" s="408" t="s">
        <v>1432</v>
      </c>
      <c r="I1079" s="332" t="s">
        <v>1467</v>
      </c>
      <c r="J1079" s="411">
        <v>197.69</v>
      </c>
    </row>
    <row r="1080" spans="2:10" ht="15" x14ac:dyDescent="0.4">
      <c r="B1080" s="340"/>
      <c r="C1080" s="408" t="s">
        <v>3098</v>
      </c>
      <c r="D1080" s="408" t="s">
        <v>1468</v>
      </c>
      <c r="E1080" s="408" t="s">
        <v>1432</v>
      </c>
      <c r="I1080" s="332" t="s">
        <v>1467</v>
      </c>
      <c r="J1080" s="411">
        <v>13567.86</v>
      </c>
    </row>
    <row r="1081" spans="2:10" ht="15" x14ac:dyDescent="0.4">
      <c r="B1081" s="340"/>
      <c r="C1081" s="408" t="s">
        <v>3098</v>
      </c>
      <c r="D1081" s="408" t="s">
        <v>1466</v>
      </c>
      <c r="E1081" s="408" t="s">
        <v>1432</v>
      </c>
      <c r="I1081" s="332" t="s">
        <v>1467</v>
      </c>
      <c r="J1081" s="411">
        <v>7623.86</v>
      </c>
    </row>
    <row r="1082" spans="2:10" ht="15" x14ac:dyDescent="0.4">
      <c r="B1082" s="340"/>
      <c r="C1082" s="408" t="s">
        <v>3099</v>
      </c>
      <c r="D1082" s="408" t="s">
        <v>1468</v>
      </c>
      <c r="E1082" s="408" t="s">
        <v>1432</v>
      </c>
      <c r="I1082" s="332" t="s">
        <v>1467</v>
      </c>
      <c r="J1082" s="411">
        <v>895.5</v>
      </c>
    </row>
    <row r="1083" spans="2:10" ht="15" x14ac:dyDescent="0.4">
      <c r="B1083" s="340"/>
      <c r="C1083" s="408" t="s">
        <v>3099</v>
      </c>
      <c r="D1083" s="408" t="s">
        <v>1466</v>
      </c>
      <c r="E1083" s="408" t="s">
        <v>1432</v>
      </c>
      <c r="I1083" s="332" t="s">
        <v>1467</v>
      </c>
      <c r="J1083" s="411">
        <v>869.65</v>
      </c>
    </row>
    <row r="1084" spans="2:10" ht="15" x14ac:dyDescent="0.4">
      <c r="B1084" s="340"/>
      <c r="C1084" s="408" t="s">
        <v>3100</v>
      </c>
      <c r="D1084" s="408" t="s">
        <v>1466</v>
      </c>
      <c r="E1084" s="408" t="s">
        <v>1432</v>
      </c>
      <c r="I1084" s="332" t="s">
        <v>1467</v>
      </c>
      <c r="J1084" s="411">
        <v>16475.3</v>
      </c>
    </row>
    <row r="1085" spans="2:10" ht="15" x14ac:dyDescent="0.4">
      <c r="B1085" s="340"/>
      <c r="C1085" s="408" t="s">
        <v>3100</v>
      </c>
      <c r="D1085" s="408" t="s">
        <v>1468</v>
      </c>
      <c r="E1085" s="408" t="s">
        <v>1432</v>
      </c>
      <c r="I1085" s="332" t="s">
        <v>1467</v>
      </c>
      <c r="J1085" s="411">
        <v>16475.3</v>
      </c>
    </row>
    <row r="1086" spans="2:10" ht="15" x14ac:dyDescent="0.4">
      <c r="B1086" s="340"/>
      <c r="C1086" s="408" t="s">
        <v>3327</v>
      </c>
      <c r="D1086" s="408" t="s">
        <v>1468</v>
      </c>
      <c r="E1086" s="408" t="s">
        <v>3467</v>
      </c>
      <c r="I1086" s="332" t="s">
        <v>1467</v>
      </c>
      <c r="J1086" s="411">
        <v>5000</v>
      </c>
    </row>
    <row r="1087" spans="2:10" ht="15" x14ac:dyDescent="0.4">
      <c r="B1087" s="340"/>
      <c r="C1087" s="408" t="s">
        <v>2871</v>
      </c>
      <c r="D1087" s="408" t="s">
        <v>1466</v>
      </c>
      <c r="E1087" s="408" t="s">
        <v>3467</v>
      </c>
      <c r="I1087" s="332" t="s">
        <v>1467</v>
      </c>
      <c r="J1087" s="411">
        <v>126146.20000000001</v>
      </c>
    </row>
    <row r="1088" spans="2:10" ht="15" x14ac:dyDescent="0.4">
      <c r="B1088" s="340"/>
      <c r="C1088" s="408" t="s">
        <v>2871</v>
      </c>
      <c r="D1088" s="408" t="s">
        <v>1468</v>
      </c>
      <c r="E1088" s="408" t="s">
        <v>3467</v>
      </c>
      <c r="I1088" s="332" t="s">
        <v>1467</v>
      </c>
      <c r="J1088" s="411">
        <v>33323.199999999997</v>
      </c>
    </row>
    <row r="1089" spans="2:10" ht="15" x14ac:dyDescent="0.4">
      <c r="B1089" s="340"/>
      <c r="C1089" s="408" t="s">
        <v>2871</v>
      </c>
      <c r="D1089" s="408" t="s">
        <v>1466</v>
      </c>
      <c r="E1089" s="408" t="s">
        <v>3469</v>
      </c>
      <c r="I1089" s="332" t="s">
        <v>1467</v>
      </c>
      <c r="J1089" s="411">
        <v>4650</v>
      </c>
    </row>
    <row r="1090" spans="2:10" ht="15" x14ac:dyDescent="0.4">
      <c r="B1090" s="340"/>
      <c r="C1090" s="408" t="s">
        <v>2871</v>
      </c>
      <c r="D1090" s="408" t="s">
        <v>1466</v>
      </c>
      <c r="E1090" s="408" t="s">
        <v>1475</v>
      </c>
      <c r="I1090" s="332" t="s">
        <v>1467</v>
      </c>
      <c r="J1090" s="411">
        <v>302.61</v>
      </c>
    </row>
    <row r="1091" spans="2:10" ht="30" x14ac:dyDescent="0.4">
      <c r="B1091" s="340"/>
      <c r="C1091" s="408" t="s">
        <v>2897</v>
      </c>
      <c r="D1091" s="408" t="s">
        <v>1468</v>
      </c>
      <c r="E1091" s="408" t="s">
        <v>3467</v>
      </c>
      <c r="I1091" s="332" t="s">
        <v>1467</v>
      </c>
      <c r="J1091" s="411">
        <v>5000</v>
      </c>
    </row>
    <row r="1092" spans="2:10" ht="30" x14ac:dyDescent="0.4">
      <c r="B1092" s="340"/>
      <c r="C1092" s="408" t="s">
        <v>2897</v>
      </c>
      <c r="D1092" s="408" t="s">
        <v>1466</v>
      </c>
      <c r="E1092" s="408" t="s">
        <v>1475</v>
      </c>
      <c r="I1092" s="332" t="s">
        <v>1467</v>
      </c>
      <c r="J1092" s="411">
        <v>302.61</v>
      </c>
    </row>
    <row r="1093" spans="2:10" ht="30" x14ac:dyDescent="0.4">
      <c r="B1093" s="340"/>
      <c r="C1093" s="408" t="s">
        <v>2897</v>
      </c>
      <c r="D1093" s="408" t="s">
        <v>1466</v>
      </c>
      <c r="E1093" s="408" t="s">
        <v>1432</v>
      </c>
      <c r="I1093" s="332" t="s">
        <v>1467</v>
      </c>
      <c r="J1093" s="411">
        <v>127.32</v>
      </c>
    </row>
    <row r="1094" spans="2:10" ht="30" x14ac:dyDescent="0.4">
      <c r="B1094" s="340"/>
      <c r="C1094" s="408" t="s">
        <v>2897</v>
      </c>
      <c r="D1094" s="408" t="s">
        <v>1468</v>
      </c>
      <c r="E1094" s="408" t="s">
        <v>1432</v>
      </c>
      <c r="I1094" s="332" t="s">
        <v>1467</v>
      </c>
      <c r="J1094" s="411">
        <v>127.32</v>
      </c>
    </row>
    <row r="1095" spans="2:10" ht="15" x14ac:dyDescent="0.4">
      <c r="B1095" s="340"/>
      <c r="C1095" s="408" t="s">
        <v>3101</v>
      </c>
      <c r="D1095" s="408" t="s">
        <v>1470</v>
      </c>
      <c r="E1095" s="408" t="s">
        <v>1432</v>
      </c>
      <c r="I1095" s="332" t="s">
        <v>1467</v>
      </c>
      <c r="J1095" s="411">
        <v>100000</v>
      </c>
    </row>
    <row r="1096" spans="2:10" ht="15" x14ac:dyDescent="0.4">
      <c r="B1096" s="340"/>
      <c r="C1096" s="408" t="s">
        <v>3101</v>
      </c>
      <c r="D1096" s="408" t="s">
        <v>1468</v>
      </c>
      <c r="E1096" s="408" t="s">
        <v>3467</v>
      </c>
      <c r="I1096" s="332" t="s">
        <v>1467</v>
      </c>
      <c r="J1096" s="411">
        <v>7006.11</v>
      </c>
    </row>
    <row r="1097" spans="2:10" ht="15" x14ac:dyDescent="0.4">
      <c r="B1097" s="340"/>
      <c r="C1097" s="408" t="s">
        <v>3101</v>
      </c>
      <c r="D1097" s="408" t="s">
        <v>1466</v>
      </c>
      <c r="E1097" s="408" t="s">
        <v>3467</v>
      </c>
      <c r="I1097" s="332" t="s">
        <v>1467</v>
      </c>
      <c r="J1097" s="411">
        <v>168.46</v>
      </c>
    </row>
    <row r="1098" spans="2:10" ht="15" x14ac:dyDescent="0.4">
      <c r="B1098" s="340"/>
      <c r="C1098" s="408" t="s">
        <v>3101</v>
      </c>
      <c r="D1098" s="408" t="s">
        <v>1466</v>
      </c>
      <c r="E1098" s="408" t="s">
        <v>1432</v>
      </c>
      <c r="I1098" s="332" t="s">
        <v>1467</v>
      </c>
      <c r="J1098" s="411">
        <v>120.18</v>
      </c>
    </row>
    <row r="1099" spans="2:10" ht="15" x14ac:dyDescent="0.4">
      <c r="B1099" s="340"/>
      <c r="C1099" s="408" t="s">
        <v>2655</v>
      </c>
      <c r="D1099" s="408" t="s">
        <v>1466</v>
      </c>
      <c r="E1099" s="408" t="s">
        <v>3469</v>
      </c>
      <c r="I1099" s="332" t="s">
        <v>1467</v>
      </c>
      <c r="J1099" s="411">
        <v>78237291.120000005</v>
      </c>
    </row>
    <row r="1100" spans="2:10" ht="15" x14ac:dyDescent="0.4">
      <c r="B1100" s="340"/>
      <c r="C1100" s="408" t="s">
        <v>2655</v>
      </c>
      <c r="D1100" s="408" t="s">
        <v>1466</v>
      </c>
      <c r="E1100" s="408" t="s">
        <v>1475</v>
      </c>
      <c r="I1100" s="332" t="s">
        <v>1467</v>
      </c>
      <c r="J1100" s="411">
        <v>62607379.020000003</v>
      </c>
    </row>
    <row r="1101" spans="2:10" ht="15" x14ac:dyDescent="0.4">
      <c r="B1101" s="340"/>
      <c r="C1101" s="408" t="s">
        <v>2655</v>
      </c>
      <c r="D1101" s="408" t="s">
        <v>1466</v>
      </c>
      <c r="E1101" s="408" t="s">
        <v>3467</v>
      </c>
      <c r="I1101" s="332" t="s">
        <v>1467</v>
      </c>
      <c r="J1101" s="411">
        <v>53885422.129999995</v>
      </c>
    </row>
    <row r="1102" spans="2:10" ht="15" x14ac:dyDescent="0.4">
      <c r="B1102" s="340"/>
      <c r="C1102" s="408" t="s">
        <v>2655</v>
      </c>
      <c r="D1102" s="408" t="s">
        <v>1466</v>
      </c>
      <c r="E1102" s="408" t="s">
        <v>3468</v>
      </c>
      <c r="I1102" s="332" t="s">
        <v>1467</v>
      </c>
      <c r="J1102" s="411">
        <v>8473845.3499999996</v>
      </c>
    </row>
    <row r="1103" spans="2:10" ht="15" x14ac:dyDescent="0.4">
      <c r="B1103" s="340"/>
      <c r="C1103" s="408" t="s">
        <v>2655</v>
      </c>
      <c r="D1103" s="408" t="s">
        <v>1470</v>
      </c>
      <c r="E1103" s="408" t="s">
        <v>3469</v>
      </c>
      <c r="I1103" s="332" t="s">
        <v>1467</v>
      </c>
      <c r="J1103" s="411">
        <v>6247830.2199999997</v>
      </c>
    </row>
    <row r="1104" spans="2:10" ht="15" x14ac:dyDescent="0.4">
      <c r="B1104" s="340"/>
      <c r="C1104" s="408" t="s">
        <v>2655</v>
      </c>
      <c r="D1104" s="408" t="s">
        <v>1468</v>
      </c>
      <c r="E1104" s="408" t="s">
        <v>3467</v>
      </c>
      <c r="I1104" s="332" t="s">
        <v>1467</v>
      </c>
      <c r="J1104" s="411">
        <v>773586</v>
      </c>
    </row>
    <row r="1105" spans="2:10" ht="15" x14ac:dyDescent="0.4">
      <c r="B1105" s="340"/>
      <c r="C1105" s="408" t="s">
        <v>2655</v>
      </c>
      <c r="D1105" s="408" t="s">
        <v>1466</v>
      </c>
      <c r="E1105" s="408" t="s">
        <v>1432</v>
      </c>
      <c r="I1105" s="332" t="s">
        <v>1467</v>
      </c>
      <c r="J1105" s="411">
        <v>217211.51</v>
      </c>
    </row>
    <row r="1106" spans="2:10" ht="15" x14ac:dyDescent="0.4">
      <c r="B1106" s="340"/>
      <c r="C1106" s="408" t="s">
        <v>2655</v>
      </c>
      <c r="D1106" s="408" t="s">
        <v>1468</v>
      </c>
      <c r="E1106" s="408" t="s">
        <v>1432</v>
      </c>
      <c r="I1106" s="332" t="s">
        <v>1467</v>
      </c>
      <c r="J1106" s="411">
        <v>44450.36</v>
      </c>
    </row>
    <row r="1107" spans="2:10" ht="15" x14ac:dyDescent="0.4">
      <c r="B1107" s="340"/>
      <c r="C1107" s="408" t="s">
        <v>2655</v>
      </c>
      <c r="D1107" s="408" t="s">
        <v>1471</v>
      </c>
      <c r="E1107" s="408" t="s">
        <v>3467</v>
      </c>
      <c r="I1107" s="332" t="s">
        <v>1467</v>
      </c>
      <c r="J1107" s="411">
        <v>0</v>
      </c>
    </row>
    <row r="1108" spans="2:10" ht="15" x14ac:dyDescent="0.4">
      <c r="B1108" s="340"/>
      <c r="C1108" s="408" t="s">
        <v>2736</v>
      </c>
      <c r="D1108" s="408" t="s">
        <v>1468</v>
      </c>
      <c r="E1108" s="408" t="s">
        <v>1432</v>
      </c>
      <c r="I1108" s="332" t="s">
        <v>1467</v>
      </c>
      <c r="J1108" s="411">
        <v>149246.79</v>
      </c>
    </row>
    <row r="1109" spans="2:10" ht="15" x14ac:dyDescent="0.4">
      <c r="B1109" s="340"/>
      <c r="C1109" s="408" t="s">
        <v>2736</v>
      </c>
      <c r="D1109" s="408" t="s">
        <v>1466</v>
      </c>
      <c r="E1109" s="408" t="s">
        <v>3467</v>
      </c>
      <c r="I1109" s="332" t="s">
        <v>1467</v>
      </c>
      <c r="J1109" s="411">
        <v>12982.26</v>
      </c>
    </row>
    <row r="1110" spans="2:10" ht="15" x14ac:dyDescent="0.4">
      <c r="B1110" s="340"/>
      <c r="C1110" s="408" t="s">
        <v>2736</v>
      </c>
      <c r="D1110" s="408" t="s">
        <v>1468</v>
      </c>
      <c r="E1110" s="408" t="s">
        <v>3467</v>
      </c>
      <c r="I1110" s="332" t="s">
        <v>1467</v>
      </c>
      <c r="J1110" s="411">
        <v>2750</v>
      </c>
    </row>
    <row r="1111" spans="2:10" ht="15" x14ac:dyDescent="0.4">
      <c r="B1111" s="340"/>
      <c r="C1111" s="408" t="s">
        <v>2736</v>
      </c>
      <c r="D1111" s="408" t="s">
        <v>1466</v>
      </c>
      <c r="E1111" s="408" t="s">
        <v>1475</v>
      </c>
      <c r="I1111" s="332" t="s">
        <v>1467</v>
      </c>
      <c r="J1111" s="411">
        <v>1008.72</v>
      </c>
    </row>
    <row r="1112" spans="2:10" ht="15" x14ac:dyDescent="0.4">
      <c r="B1112" s="340"/>
      <c r="C1112" s="408" t="s">
        <v>2736</v>
      </c>
      <c r="D1112" s="408" t="s">
        <v>1466</v>
      </c>
      <c r="E1112" s="408" t="s">
        <v>1432</v>
      </c>
      <c r="I1112" s="332" t="s">
        <v>1467</v>
      </c>
      <c r="J1112" s="411">
        <v>646.09</v>
      </c>
    </row>
    <row r="1113" spans="2:10" ht="15" x14ac:dyDescent="0.4">
      <c r="B1113" s="340"/>
      <c r="C1113" s="408" t="s">
        <v>2641</v>
      </c>
      <c r="D1113" s="408" t="s">
        <v>1468</v>
      </c>
      <c r="E1113" s="408" t="s">
        <v>1432</v>
      </c>
      <c r="I1113" s="332" t="s">
        <v>1467</v>
      </c>
      <c r="J1113" s="411">
        <v>140963.35</v>
      </c>
    </row>
    <row r="1114" spans="2:10" ht="15" x14ac:dyDescent="0.4">
      <c r="B1114" s="340"/>
      <c r="C1114" s="408" t="s">
        <v>2641</v>
      </c>
      <c r="D1114" s="408" t="s">
        <v>1466</v>
      </c>
      <c r="E1114" s="408" t="s">
        <v>1432</v>
      </c>
      <c r="I1114" s="332" t="s">
        <v>1467</v>
      </c>
      <c r="J1114" s="411">
        <v>82690.3</v>
      </c>
    </row>
    <row r="1115" spans="2:10" ht="15" x14ac:dyDescent="0.4">
      <c r="B1115" s="340"/>
      <c r="C1115" s="408" t="s">
        <v>2641</v>
      </c>
      <c r="D1115" s="408" t="s">
        <v>1468</v>
      </c>
      <c r="E1115" s="408" t="s">
        <v>3467</v>
      </c>
      <c r="I1115" s="332" t="s">
        <v>1467</v>
      </c>
      <c r="J1115" s="411">
        <v>47771</v>
      </c>
    </row>
    <row r="1116" spans="2:10" ht="15" x14ac:dyDescent="0.4">
      <c r="B1116" s="340"/>
      <c r="C1116" s="408" t="s">
        <v>2641</v>
      </c>
      <c r="D1116" s="408" t="s">
        <v>1466</v>
      </c>
      <c r="E1116" s="408" t="s">
        <v>3467</v>
      </c>
      <c r="I1116" s="332" t="s">
        <v>1467</v>
      </c>
      <c r="J1116" s="411">
        <v>12643.300000000001</v>
      </c>
    </row>
    <row r="1117" spans="2:10" ht="15" x14ac:dyDescent="0.4">
      <c r="B1117" s="340"/>
      <c r="C1117" s="408" t="s">
        <v>3102</v>
      </c>
      <c r="D1117" s="408" t="s">
        <v>1466</v>
      </c>
      <c r="E1117" s="408" t="s">
        <v>1432</v>
      </c>
      <c r="I1117" s="332" t="s">
        <v>1467</v>
      </c>
      <c r="J1117" s="411">
        <v>26.03</v>
      </c>
    </row>
    <row r="1118" spans="2:10" ht="15" x14ac:dyDescent="0.4">
      <c r="B1118" s="340"/>
      <c r="C1118" s="408" t="s">
        <v>3102</v>
      </c>
      <c r="D1118" s="408" t="s">
        <v>1468</v>
      </c>
      <c r="E1118" s="408" t="s">
        <v>1432</v>
      </c>
      <c r="I1118" s="332" t="s">
        <v>1467</v>
      </c>
      <c r="J1118" s="411">
        <v>26.03</v>
      </c>
    </row>
    <row r="1119" spans="2:10" ht="15" x14ac:dyDescent="0.4">
      <c r="B1119" s="340"/>
      <c r="C1119" s="408" t="s">
        <v>3103</v>
      </c>
      <c r="D1119" s="408" t="s">
        <v>1466</v>
      </c>
      <c r="E1119" s="408" t="s">
        <v>1432</v>
      </c>
      <c r="I1119" s="332" t="s">
        <v>1467</v>
      </c>
      <c r="J1119" s="411">
        <v>3210.69</v>
      </c>
    </row>
    <row r="1120" spans="2:10" ht="15" x14ac:dyDescent="0.4">
      <c r="B1120" s="340"/>
      <c r="C1120" s="408" t="s">
        <v>3103</v>
      </c>
      <c r="D1120" s="408" t="s">
        <v>1468</v>
      </c>
      <c r="E1120" s="408" t="s">
        <v>1432</v>
      </c>
      <c r="I1120" s="332" t="s">
        <v>1467</v>
      </c>
      <c r="J1120" s="411">
        <v>3209.78</v>
      </c>
    </row>
    <row r="1121" spans="2:10" ht="15" x14ac:dyDescent="0.4">
      <c r="B1121" s="340"/>
      <c r="C1121" s="408" t="s">
        <v>2703</v>
      </c>
      <c r="D1121" s="408" t="s">
        <v>1466</v>
      </c>
      <c r="E1121" s="408" t="s">
        <v>3467</v>
      </c>
      <c r="I1121" s="332" t="s">
        <v>1467</v>
      </c>
      <c r="J1121" s="411">
        <v>10602265.729999999</v>
      </c>
    </row>
    <row r="1122" spans="2:10" ht="15" x14ac:dyDescent="0.4">
      <c r="B1122" s="340"/>
      <c r="C1122" s="408" t="s">
        <v>2703</v>
      </c>
      <c r="D1122" s="408" t="s">
        <v>1466</v>
      </c>
      <c r="E1122" s="408" t="s">
        <v>3469</v>
      </c>
      <c r="I1122" s="332" t="s">
        <v>1467</v>
      </c>
      <c r="J1122" s="411">
        <v>8451291.7699999996</v>
      </c>
    </row>
    <row r="1123" spans="2:10" ht="15" x14ac:dyDescent="0.4">
      <c r="B1123" s="340"/>
      <c r="C1123" s="408" t="s">
        <v>2703</v>
      </c>
      <c r="D1123" s="408" t="s">
        <v>1466</v>
      </c>
      <c r="E1123" s="408" t="s">
        <v>1475</v>
      </c>
      <c r="I1123" s="332" t="s">
        <v>1467</v>
      </c>
      <c r="J1123" s="411">
        <v>4356898.7</v>
      </c>
    </row>
    <row r="1124" spans="2:10" ht="15" x14ac:dyDescent="0.4">
      <c r="B1124" s="340"/>
      <c r="C1124" s="408" t="s">
        <v>2703</v>
      </c>
      <c r="D1124" s="408" t="s">
        <v>1466</v>
      </c>
      <c r="E1124" s="408" t="s">
        <v>3468</v>
      </c>
      <c r="I1124" s="332" t="s">
        <v>1467</v>
      </c>
      <c r="J1124" s="411">
        <v>479459.43</v>
      </c>
    </row>
    <row r="1125" spans="2:10" ht="15" x14ac:dyDescent="0.4">
      <c r="B1125" s="340"/>
      <c r="C1125" s="408" t="s">
        <v>2703</v>
      </c>
      <c r="D1125" s="408" t="s">
        <v>1468</v>
      </c>
      <c r="E1125" s="408" t="s">
        <v>3467</v>
      </c>
      <c r="I1125" s="332" t="s">
        <v>1467</v>
      </c>
      <c r="J1125" s="411">
        <v>170190</v>
      </c>
    </row>
    <row r="1126" spans="2:10" ht="15" x14ac:dyDescent="0.4">
      <c r="B1126" s="340"/>
      <c r="C1126" s="408" t="s">
        <v>2703</v>
      </c>
      <c r="D1126" s="408" t="s">
        <v>1466</v>
      </c>
      <c r="E1126" s="408" t="s">
        <v>1432</v>
      </c>
      <c r="I1126" s="332" t="s">
        <v>1467</v>
      </c>
      <c r="J1126" s="411">
        <v>86528.26</v>
      </c>
    </row>
    <row r="1127" spans="2:10" ht="15" x14ac:dyDescent="0.4">
      <c r="B1127" s="340"/>
      <c r="C1127" s="408" t="s">
        <v>2703</v>
      </c>
      <c r="D1127" s="408" t="s">
        <v>1470</v>
      </c>
      <c r="E1127" s="408" t="s">
        <v>3467</v>
      </c>
      <c r="I1127" s="332" t="s">
        <v>1467</v>
      </c>
      <c r="J1127" s="411">
        <v>72240</v>
      </c>
    </row>
    <row r="1128" spans="2:10" ht="15" x14ac:dyDescent="0.4">
      <c r="B1128" s="340"/>
      <c r="C1128" s="408" t="s">
        <v>2703</v>
      </c>
      <c r="D1128" s="408" t="s">
        <v>1468</v>
      </c>
      <c r="E1128" s="408" t="s">
        <v>1432</v>
      </c>
      <c r="I1128" s="332" t="s">
        <v>1467</v>
      </c>
      <c r="J1128" s="411">
        <v>6331.61</v>
      </c>
    </row>
    <row r="1129" spans="2:10" ht="15" x14ac:dyDescent="0.4">
      <c r="B1129" s="340"/>
      <c r="C1129" s="408" t="s">
        <v>2703</v>
      </c>
      <c r="D1129" s="408" t="s">
        <v>1471</v>
      </c>
      <c r="E1129" s="408" t="s">
        <v>3467</v>
      </c>
      <c r="I1129" s="332" t="s">
        <v>1467</v>
      </c>
      <c r="J1129" s="411">
        <v>0</v>
      </c>
    </row>
    <row r="1130" spans="2:10" ht="15" x14ac:dyDescent="0.4">
      <c r="B1130" s="340"/>
      <c r="C1130" s="408" t="s">
        <v>3104</v>
      </c>
      <c r="D1130" s="408" t="s">
        <v>1468</v>
      </c>
      <c r="E1130" s="408" t="s">
        <v>3467</v>
      </c>
      <c r="I1130" s="332" t="s">
        <v>1467</v>
      </c>
      <c r="J1130" s="411">
        <v>20000</v>
      </c>
    </row>
    <row r="1131" spans="2:10" ht="15" x14ac:dyDescent="0.4">
      <c r="B1131" s="340"/>
      <c r="C1131" s="408" t="s">
        <v>3104</v>
      </c>
      <c r="D1131" s="408" t="s">
        <v>1466</v>
      </c>
      <c r="E1131" s="408" t="s">
        <v>1432</v>
      </c>
      <c r="I1131" s="332" t="s">
        <v>1467</v>
      </c>
      <c r="J1131" s="411">
        <v>7258</v>
      </c>
    </row>
    <row r="1132" spans="2:10" ht="15" x14ac:dyDescent="0.4">
      <c r="B1132" s="340"/>
      <c r="C1132" s="408" t="s">
        <v>3104</v>
      </c>
      <c r="D1132" s="408" t="s">
        <v>1468</v>
      </c>
      <c r="E1132" s="408" t="s">
        <v>1432</v>
      </c>
      <c r="I1132" s="332" t="s">
        <v>1467</v>
      </c>
      <c r="J1132" s="411">
        <v>7256.84</v>
      </c>
    </row>
    <row r="1133" spans="2:10" ht="30" x14ac:dyDescent="0.4">
      <c r="B1133" s="340"/>
      <c r="C1133" s="408" t="s">
        <v>3105</v>
      </c>
      <c r="D1133" s="408" t="s">
        <v>1468</v>
      </c>
      <c r="E1133" s="408" t="s">
        <v>1432</v>
      </c>
      <c r="I1133" s="332" t="s">
        <v>1467</v>
      </c>
      <c r="J1133" s="411">
        <v>5354.27</v>
      </c>
    </row>
    <row r="1134" spans="2:10" ht="30" x14ac:dyDescent="0.4">
      <c r="B1134" s="340"/>
      <c r="C1134" s="408" t="s">
        <v>3105</v>
      </c>
      <c r="D1134" s="408" t="s">
        <v>1466</v>
      </c>
      <c r="E1134" s="408" t="s">
        <v>1432</v>
      </c>
      <c r="I1134" s="332" t="s">
        <v>1467</v>
      </c>
      <c r="J1134" s="411">
        <v>180.27</v>
      </c>
    </row>
    <row r="1135" spans="2:10" ht="15" x14ac:dyDescent="0.4">
      <c r="B1135" s="340"/>
      <c r="C1135" s="408" t="s">
        <v>3258</v>
      </c>
      <c r="D1135" s="408" t="s">
        <v>1468</v>
      </c>
      <c r="E1135" s="408" t="s">
        <v>1432</v>
      </c>
      <c r="I1135" s="332" t="s">
        <v>1467</v>
      </c>
      <c r="J1135" s="411">
        <v>62.26</v>
      </c>
    </row>
    <row r="1136" spans="2:10" ht="15" x14ac:dyDescent="0.4">
      <c r="B1136" s="340"/>
      <c r="C1136" s="408" t="s">
        <v>3106</v>
      </c>
      <c r="D1136" s="408" t="s">
        <v>1466</v>
      </c>
      <c r="E1136" s="408" t="s">
        <v>1432</v>
      </c>
      <c r="I1136" s="332" t="s">
        <v>1467</v>
      </c>
      <c r="J1136" s="411">
        <v>2261.3200000000002</v>
      </c>
    </row>
    <row r="1137" spans="2:10" ht="15" x14ac:dyDescent="0.4">
      <c r="B1137" s="340"/>
      <c r="C1137" s="408" t="s">
        <v>3106</v>
      </c>
      <c r="D1137" s="408" t="s">
        <v>1468</v>
      </c>
      <c r="E1137" s="408" t="s">
        <v>1432</v>
      </c>
      <c r="I1137" s="332" t="s">
        <v>1467</v>
      </c>
      <c r="J1137" s="411">
        <v>2261.3200000000002</v>
      </c>
    </row>
    <row r="1138" spans="2:10" ht="15" x14ac:dyDescent="0.4">
      <c r="B1138" s="340"/>
      <c r="C1138" s="408" t="s">
        <v>3259</v>
      </c>
      <c r="D1138" s="408" t="s">
        <v>1468</v>
      </c>
      <c r="E1138" s="408" t="s">
        <v>1432</v>
      </c>
      <c r="I1138" s="332" t="s">
        <v>1467</v>
      </c>
      <c r="J1138" s="411">
        <v>1.6</v>
      </c>
    </row>
    <row r="1139" spans="2:10" ht="30" x14ac:dyDescent="0.4">
      <c r="B1139" s="340"/>
      <c r="C1139" s="408" t="s">
        <v>3316</v>
      </c>
      <c r="D1139" s="408" t="s">
        <v>1468</v>
      </c>
      <c r="E1139" s="408" t="s">
        <v>3467</v>
      </c>
      <c r="I1139" s="332" t="s">
        <v>1467</v>
      </c>
      <c r="J1139" s="411">
        <v>1089087.3</v>
      </c>
    </row>
    <row r="1140" spans="2:10" ht="15" x14ac:dyDescent="0.4">
      <c r="B1140" s="340"/>
      <c r="C1140" s="408" t="s">
        <v>2669</v>
      </c>
      <c r="D1140" s="408" t="s">
        <v>1466</v>
      </c>
      <c r="E1140" s="408" t="s">
        <v>1477</v>
      </c>
      <c r="I1140" s="332" t="s">
        <v>1467</v>
      </c>
      <c r="J1140" s="411">
        <v>53014449.609999999</v>
      </c>
    </row>
    <row r="1141" spans="2:10" ht="15" x14ac:dyDescent="0.4">
      <c r="B1141" s="340"/>
      <c r="C1141" s="408" t="s">
        <v>2669</v>
      </c>
      <c r="D1141" s="408" t="s">
        <v>1466</v>
      </c>
      <c r="E1141" s="408" t="s">
        <v>1475</v>
      </c>
      <c r="I1141" s="332" t="s">
        <v>1467</v>
      </c>
      <c r="J1141" s="411">
        <v>35712737.630000003</v>
      </c>
    </row>
    <row r="1142" spans="2:10" ht="15" x14ac:dyDescent="0.4">
      <c r="B1142" s="340"/>
      <c r="C1142" s="408" t="s">
        <v>2669</v>
      </c>
      <c r="D1142" s="408" t="s">
        <v>1466</v>
      </c>
      <c r="E1142" s="408" t="s">
        <v>3467</v>
      </c>
      <c r="I1142" s="332" t="s">
        <v>1467</v>
      </c>
      <c r="J1142" s="411">
        <v>2008471.29</v>
      </c>
    </row>
    <row r="1143" spans="2:10" ht="15" x14ac:dyDescent="0.4">
      <c r="B1143" s="340"/>
      <c r="C1143" s="408" t="s">
        <v>2669</v>
      </c>
      <c r="D1143" s="408" t="s">
        <v>1466</v>
      </c>
      <c r="E1143" s="408" t="s">
        <v>3468</v>
      </c>
      <c r="I1143" s="332" t="s">
        <v>1467</v>
      </c>
      <c r="J1143" s="411">
        <v>1216968.27</v>
      </c>
    </row>
    <row r="1144" spans="2:10" ht="15" x14ac:dyDescent="0.4">
      <c r="B1144" s="340"/>
      <c r="C1144" s="408" t="s">
        <v>2669</v>
      </c>
      <c r="D1144" s="408" t="s">
        <v>2841</v>
      </c>
      <c r="E1144" s="408" t="s">
        <v>3467</v>
      </c>
      <c r="I1144" s="332" t="s">
        <v>1467</v>
      </c>
      <c r="J1144" s="411">
        <v>0</v>
      </c>
    </row>
    <row r="1145" spans="2:10" ht="15" x14ac:dyDescent="0.4">
      <c r="B1145" s="340"/>
      <c r="C1145" s="408" t="s">
        <v>2815</v>
      </c>
      <c r="D1145" s="408" t="s">
        <v>1470</v>
      </c>
      <c r="E1145" s="408" t="s">
        <v>1432</v>
      </c>
      <c r="I1145" s="332" t="s">
        <v>1467</v>
      </c>
      <c r="J1145" s="411">
        <v>1300000</v>
      </c>
    </row>
    <row r="1146" spans="2:10" ht="15" x14ac:dyDescent="0.4">
      <c r="B1146" s="340"/>
      <c r="C1146" s="408" t="s">
        <v>2815</v>
      </c>
      <c r="D1146" s="408" t="s">
        <v>1466</v>
      </c>
      <c r="E1146" s="408" t="s">
        <v>3467</v>
      </c>
      <c r="I1146" s="332" t="s">
        <v>1467</v>
      </c>
      <c r="J1146" s="411">
        <v>40542.400000000001</v>
      </c>
    </row>
    <row r="1147" spans="2:10" ht="15" x14ac:dyDescent="0.4">
      <c r="B1147" s="340"/>
      <c r="C1147" s="408" t="s">
        <v>2815</v>
      </c>
      <c r="D1147" s="408" t="s">
        <v>1470</v>
      </c>
      <c r="E1147" s="408" t="s">
        <v>3467</v>
      </c>
      <c r="I1147" s="332" t="s">
        <v>1467</v>
      </c>
      <c r="J1147" s="411">
        <v>14400</v>
      </c>
    </row>
    <row r="1148" spans="2:10" ht="15" x14ac:dyDescent="0.4">
      <c r="B1148" s="340"/>
      <c r="C1148" s="408" t="s">
        <v>3107</v>
      </c>
      <c r="D1148" s="408" t="s">
        <v>1466</v>
      </c>
      <c r="E1148" s="408" t="s">
        <v>1432</v>
      </c>
      <c r="I1148" s="332" t="s">
        <v>1467</v>
      </c>
      <c r="J1148" s="411">
        <v>3.18</v>
      </c>
    </row>
    <row r="1149" spans="2:10" ht="15" x14ac:dyDescent="0.4">
      <c r="B1149" s="340"/>
      <c r="C1149" s="408" t="s">
        <v>3107</v>
      </c>
      <c r="D1149" s="408" t="s">
        <v>1468</v>
      </c>
      <c r="E1149" s="408" t="s">
        <v>1432</v>
      </c>
      <c r="I1149" s="332" t="s">
        <v>1467</v>
      </c>
      <c r="J1149" s="411">
        <v>1.24</v>
      </c>
    </row>
    <row r="1150" spans="2:10" ht="15" x14ac:dyDescent="0.4">
      <c r="B1150" s="340"/>
      <c r="C1150" s="408" t="s">
        <v>2707</v>
      </c>
      <c r="D1150" s="408" t="s">
        <v>1466</v>
      </c>
      <c r="E1150" s="408" t="s">
        <v>3469</v>
      </c>
      <c r="I1150" s="332" t="s">
        <v>1467</v>
      </c>
      <c r="J1150" s="411">
        <v>3361357.98</v>
      </c>
    </row>
    <row r="1151" spans="2:10" ht="15" x14ac:dyDescent="0.4">
      <c r="B1151" s="340"/>
      <c r="C1151" s="408" t="s">
        <v>2707</v>
      </c>
      <c r="D1151" s="408" t="s">
        <v>1466</v>
      </c>
      <c r="E1151" s="408" t="s">
        <v>3467</v>
      </c>
      <c r="I1151" s="332" t="s">
        <v>1467</v>
      </c>
      <c r="J1151" s="411">
        <v>2710811.7600000002</v>
      </c>
    </row>
    <row r="1152" spans="2:10" ht="15" x14ac:dyDescent="0.4">
      <c r="B1152" s="340"/>
      <c r="C1152" s="408" t="s">
        <v>2707</v>
      </c>
      <c r="D1152" s="408" t="s">
        <v>1466</v>
      </c>
      <c r="E1152" s="408" t="s">
        <v>1475</v>
      </c>
      <c r="I1152" s="332" t="s">
        <v>1467</v>
      </c>
      <c r="J1152" s="411">
        <v>1236562.17</v>
      </c>
    </row>
    <row r="1153" spans="2:10" ht="15" x14ac:dyDescent="0.4">
      <c r="B1153" s="340"/>
      <c r="C1153" s="408" t="s">
        <v>2707</v>
      </c>
      <c r="D1153" s="408" t="s">
        <v>1466</v>
      </c>
      <c r="E1153" s="408" t="s">
        <v>3468</v>
      </c>
      <c r="I1153" s="332" t="s">
        <v>1467</v>
      </c>
      <c r="J1153" s="411">
        <v>89213.04</v>
      </c>
    </row>
    <row r="1154" spans="2:10" ht="15" x14ac:dyDescent="0.4">
      <c r="B1154" s="340"/>
      <c r="C1154" s="408" t="s">
        <v>2707</v>
      </c>
      <c r="D1154" s="408" t="s">
        <v>1468</v>
      </c>
      <c r="E1154" s="408" t="s">
        <v>3467</v>
      </c>
      <c r="I1154" s="332" t="s">
        <v>1467</v>
      </c>
      <c r="J1154" s="411">
        <v>67533.5</v>
      </c>
    </row>
    <row r="1155" spans="2:10" ht="15" x14ac:dyDescent="0.4">
      <c r="B1155" s="340"/>
      <c r="C1155" s="408" t="s">
        <v>2707</v>
      </c>
      <c r="D1155" s="408" t="s">
        <v>1466</v>
      </c>
      <c r="E1155" s="408" t="s">
        <v>1432</v>
      </c>
      <c r="I1155" s="332" t="s">
        <v>1467</v>
      </c>
      <c r="J1155" s="411">
        <v>15315.3</v>
      </c>
    </row>
    <row r="1156" spans="2:10" ht="15" x14ac:dyDescent="0.4">
      <c r="B1156" s="340"/>
      <c r="C1156" s="408" t="s">
        <v>2707</v>
      </c>
      <c r="D1156" s="408" t="s">
        <v>1471</v>
      </c>
      <c r="E1156" s="408" t="s">
        <v>3467</v>
      </c>
      <c r="I1156" s="332" t="s">
        <v>1467</v>
      </c>
      <c r="J1156" s="411">
        <v>0</v>
      </c>
    </row>
    <row r="1157" spans="2:10" ht="15" x14ac:dyDescent="0.4">
      <c r="B1157" s="340"/>
      <c r="C1157" s="408" t="s">
        <v>2707</v>
      </c>
      <c r="D1157" s="408" t="s">
        <v>1468</v>
      </c>
      <c r="E1157" s="408" t="s">
        <v>1432</v>
      </c>
      <c r="I1157" s="332" t="s">
        <v>1467</v>
      </c>
      <c r="J1157" s="411">
        <v>0</v>
      </c>
    </row>
    <row r="1158" spans="2:10" ht="15" x14ac:dyDescent="0.4">
      <c r="B1158" s="340"/>
      <c r="C1158" s="408" t="s">
        <v>2679</v>
      </c>
      <c r="D1158" s="408" t="s">
        <v>1466</v>
      </c>
      <c r="E1158" s="408" t="s">
        <v>3467</v>
      </c>
      <c r="I1158" s="332" t="s">
        <v>1467</v>
      </c>
      <c r="J1158" s="411">
        <v>11257037.210000001</v>
      </c>
    </row>
    <row r="1159" spans="2:10" ht="15" x14ac:dyDescent="0.4">
      <c r="B1159" s="340"/>
      <c r="C1159" s="408" t="s">
        <v>2679</v>
      </c>
      <c r="D1159" s="408" t="s">
        <v>1466</v>
      </c>
      <c r="E1159" s="408" t="s">
        <v>3469</v>
      </c>
      <c r="I1159" s="332" t="s">
        <v>1467</v>
      </c>
      <c r="J1159" s="411">
        <v>9024728.0999999996</v>
      </c>
    </row>
    <row r="1160" spans="2:10" ht="15" x14ac:dyDescent="0.4">
      <c r="B1160" s="340"/>
      <c r="C1160" s="408" t="s">
        <v>2679</v>
      </c>
      <c r="D1160" s="408" t="s">
        <v>1466</v>
      </c>
      <c r="E1160" s="408" t="s">
        <v>1475</v>
      </c>
      <c r="I1160" s="332" t="s">
        <v>1467</v>
      </c>
      <c r="J1160" s="411">
        <v>7412241.6500000004</v>
      </c>
    </row>
    <row r="1161" spans="2:10" ht="15" x14ac:dyDescent="0.4">
      <c r="B1161" s="340"/>
      <c r="C1161" s="408" t="s">
        <v>2679</v>
      </c>
      <c r="D1161" s="408" t="s">
        <v>1466</v>
      </c>
      <c r="E1161" s="408" t="s">
        <v>3468</v>
      </c>
      <c r="I1161" s="332" t="s">
        <v>1467</v>
      </c>
      <c r="J1161" s="411">
        <v>976834.05</v>
      </c>
    </row>
    <row r="1162" spans="2:10" ht="15" x14ac:dyDescent="0.4">
      <c r="B1162" s="340"/>
      <c r="C1162" s="408" t="s">
        <v>2679</v>
      </c>
      <c r="D1162" s="408" t="s">
        <v>1470</v>
      </c>
      <c r="E1162" s="408" t="s">
        <v>3469</v>
      </c>
      <c r="I1162" s="332" t="s">
        <v>1467</v>
      </c>
      <c r="J1162" s="411">
        <v>433367.94</v>
      </c>
    </row>
    <row r="1163" spans="2:10" ht="15" x14ac:dyDescent="0.4">
      <c r="B1163" s="340"/>
      <c r="C1163" s="408" t="s">
        <v>2679</v>
      </c>
      <c r="D1163" s="408" t="s">
        <v>1466</v>
      </c>
      <c r="E1163" s="408" t="s">
        <v>1432</v>
      </c>
      <c r="I1163" s="332" t="s">
        <v>1467</v>
      </c>
      <c r="J1163" s="411">
        <v>304366.06</v>
      </c>
    </row>
    <row r="1164" spans="2:10" ht="15" x14ac:dyDescent="0.4">
      <c r="B1164" s="340"/>
      <c r="C1164" s="408" t="s">
        <v>2679</v>
      </c>
      <c r="D1164" s="408" t="s">
        <v>1468</v>
      </c>
      <c r="E1164" s="408" t="s">
        <v>3467</v>
      </c>
      <c r="I1164" s="332" t="s">
        <v>1467</v>
      </c>
      <c r="J1164" s="411">
        <v>126394.5</v>
      </c>
    </row>
    <row r="1165" spans="2:10" ht="15" x14ac:dyDescent="0.4">
      <c r="B1165" s="340"/>
      <c r="C1165" s="408" t="s">
        <v>2679</v>
      </c>
      <c r="D1165" s="408" t="s">
        <v>1468</v>
      </c>
      <c r="E1165" s="408" t="s">
        <v>1432</v>
      </c>
      <c r="I1165" s="332" t="s">
        <v>1467</v>
      </c>
      <c r="J1165" s="411">
        <v>2573.36</v>
      </c>
    </row>
    <row r="1166" spans="2:10" ht="15" x14ac:dyDescent="0.4">
      <c r="B1166" s="340"/>
      <c r="C1166" s="408" t="s">
        <v>2659</v>
      </c>
      <c r="D1166" s="408" t="s">
        <v>1466</v>
      </c>
      <c r="E1166" s="408" t="s">
        <v>1475</v>
      </c>
      <c r="I1166" s="332" t="s">
        <v>1467</v>
      </c>
      <c r="J1166" s="411">
        <v>32563990.719999999</v>
      </c>
    </row>
    <row r="1167" spans="2:10" ht="15" x14ac:dyDescent="0.4">
      <c r="B1167" s="340"/>
      <c r="C1167" s="408" t="s">
        <v>2659</v>
      </c>
      <c r="D1167" s="408" t="s">
        <v>1466</v>
      </c>
      <c r="E1167" s="408" t="s">
        <v>3467</v>
      </c>
      <c r="I1167" s="332" t="s">
        <v>1467</v>
      </c>
      <c r="J1167" s="411">
        <v>20172303.880000003</v>
      </c>
    </row>
    <row r="1168" spans="2:10" ht="15" x14ac:dyDescent="0.4">
      <c r="B1168" s="340"/>
      <c r="C1168" s="408" t="s">
        <v>2659</v>
      </c>
      <c r="D1168" s="408" t="s">
        <v>1466</v>
      </c>
      <c r="E1168" s="408" t="s">
        <v>3469</v>
      </c>
      <c r="I1168" s="332" t="s">
        <v>1467</v>
      </c>
      <c r="J1168" s="411">
        <v>16463434.75</v>
      </c>
    </row>
    <row r="1169" spans="2:10" ht="15" x14ac:dyDescent="0.4">
      <c r="B1169" s="340"/>
      <c r="C1169" s="408" t="s">
        <v>2659</v>
      </c>
      <c r="D1169" s="408" t="s">
        <v>1466</v>
      </c>
      <c r="E1169" s="408" t="s">
        <v>3468</v>
      </c>
      <c r="I1169" s="332" t="s">
        <v>1467</v>
      </c>
      <c r="J1169" s="411">
        <v>10398076.52</v>
      </c>
    </row>
    <row r="1170" spans="2:10" ht="15" x14ac:dyDescent="0.4">
      <c r="B1170" s="340"/>
      <c r="C1170" s="408" t="s">
        <v>2659</v>
      </c>
      <c r="D1170" s="408" t="s">
        <v>1470</v>
      </c>
      <c r="E1170" s="408" t="s">
        <v>3467</v>
      </c>
      <c r="I1170" s="332" t="s">
        <v>1467</v>
      </c>
      <c r="J1170" s="411">
        <v>5428717.7599999998</v>
      </c>
    </row>
    <row r="1171" spans="2:10" ht="15" x14ac:dyDescent="0.4">
      <c r="B1171" s="340"/>
      <c r="C1171" s="408" t="s">
        <v>2659</v>
      </c>
      <c r="D1171" s="408" t="s">
        <v>1468</v>
      </c>
      <c r="E1171" s="408" t="s">
        <v>3467</v>
      </c>
      <c r="I1171" s="332" t="s">
        <v>1467</v>
      </c>
      <c r="J1171" s="411">
        <v>687900</v>
      </c>
    </row>
    <row r="1172" spans="2:10" ht="15" x14ac:dyDescent="0.4">
      <c r="B1172" s="340"/>
      <c r="C1172" s="408" t="s">
        <v>2659</v>
      </c>
      <c r="D1172" s="408" t="s">
        <v>1466</v>
      </c>
      <c r="E1172" s="408" t="s">
        <v>1432</v>
      </c>
      <c r="I1172" s="332" t="s">
        <v>1467</v>
      </c>
      <c r="J1172" s="411">
        <v>23872.75</v>
      </c>
    </row>
    <row r="1173" spans="2:10" ht="15" x14ac:dyDescent="0.4">
      <c r="B1173" s="340"/>
      <c r="C1173" s="408" t="s">
        <v>2659</v>
      </c>
      <c r="D1173" s="408" t="s">
        <v>1468</v>
      </c>
      <c r="E1173" s="408" t="s">
        <v>1432</v>
      </c>
      <c r="I1173" s="332" t="s">
        <v>1467</v>
      </c>
      <c r="J1173" s="411">
        <v>23872.75</v>
      </c>
    </row>
    <row r="1174" spans="2:10" ht="15" x14ac:dyDescent="0.4">
      <c r="B1174" s="340"/>
      <c r="C1174" s="408" t="s">
        <v>2659</v>
      </c>
      <c r="D1174" s="408" t="s">
        <v>1471</v>
      </c>
      <c r="E1174" s="408" t="s">
        <v>3467</v>
      </c>
      <c r="I1174" s="332" t="s">
        <v>1467</v>
      </c>
      <c r="J1174" s="411">
        <v>0</v>
      </c>
    </row>
    <row r="1175" spans="2:10" ht="15" x14ac:dyDescent="0.4">
      <c r="B1175" s="340"/>
      <c r="C1175" s="408" t="s">
        <v>428</v>
      </c>
      <c r="D1175" s="408" t="s">
        <v>1466</v>
      </c>
      <c r="E1175" s="408" t="s">
        <v>3467</v>
      </c>
      <c r="I1175" s="332" t="s">
        <v>1467</v>
      </c>
      <c r="J1175" s="411">
        <v>903489.99</v>
      </c>
    </row>
    <row r="1176" spans="2:10" ht="15" x14ac:dyDescent="0.4">
      <c r="B1176" s="340"/>
      <c r="C1176" s="408" t="s">
        <v>428</v>
      </c>
      <c r="D1176" s="408" t="s">
        <v>1470</v>
      </c>
      <c r="E1176" s="408" t="s">
        <v>3467</v>
      </c>
      <c r="I1176" s="332" t="s">
        <v>1467</v>
      </c>
      <c r="J1176" s="411">
        <v>610000</v>
      </c>
    </row>
    <row r="1177" spans="2:10" ht="15" x14ac:dyDescent="0.4">
      <c r="B1177" s="340"/>
      <c r="C1177" s="408" t="s">
        <v>428</v>
      </c>
      <c r="D1177" s="408" t="s">
        <v>1466</v>
      </c>
      <c r="E1177" s="408" t="s">
        <v>3469</v>
      </c>
      <c r="I1177" s="332" t="s">
        <v>1467</v>
      </c>
      <c r="J1177" s="411">
        <v>606778.87</v>
      </c>
    </row>
    <row r="1178" spans="2:10" ht="15" x14ac:dyDescent="0.4">
      <c r="B1178" s="340"/>
      <c r="C1178" s="408" t="s">
        <v>428</v>
      </c>
      <c r="D1178" s="408" t="s">
        <v>1470</v>
      </c>
      <c r="E1178" s="408" t="s">
        <v>3469</v>
      </c>
      <c r="I1178" s="332" t="s">
        <v>1467</v>
      </c>
      <c r="J1178" s="411">
        <v>442874</v>
      </c>
    </row>
    <row r="1179" spans="2:10" ht="15" x14ac:dyDescent="0.4">
      <c r="B1179" s="340"/>
      <c r="C1179" s="408" t="s">
        <v>428</v>
      </c>
      <c r="D1179" s="408" t="s">
        <v>1466</v>
      </c>
      <c r="E1179" s="408" t="s">
        <v>1432</v>
      </c>
      <c r="I1179" s="332" t="s">
        <v>1467</v>
      </c>
      <c r="J1179" s="411">
        <v>14456.34</v>
      </c>
    </row>
    <row r="1180" spans="2:10" ht="15" x14ac:dyDescent="0.4">
      <c r="B1180" s="340"/>
      <c r="C1180" s="408" t="s">
        <v>428</v>
      </c>
      <c r="D1180" s="408" t="s">
        <v>1468</v>
      </c>
      <c r="E1180" s="408" t="s">
        <v>1432</v>
      </c>
      <c r="I1180" s="332" t="s">
        <v>1467</v>
      </c>
      <c r="J1180" s="411">
        <v>71.06</v>
      </c>
    </row>
    <row r="1181" spans="2:10" ht="15" x14ac:dyDescent="0.4">
      <c r="B1181" s="340"/>
      <c r="C1181" s="408" t="s">
        <v>428</v>
      </c>
      <c r="D1181" s="408" t="s">
        <v>1466</v>
      </c>
      <c r="E1181" s="408" t="s">
        <v>1475</v>
      </c>
      <c r="I1181" s="332" t="s">
        <v>1467</v>
      </c>
      <c r="J1181" s="411">
        <v>25.22</v>
      </c>
    </row>
    <row r="1182" spans="2:10" ht="15" x14ac:dyDescent="0.4">
      <c r="B1182" s="340"/>
      <c r="C1182" s="408" t="s">
        <v>428</v>
      </c>
      <c r="D1182" s="408" t="s">
        <v>1466</v>
      </c>
      <c r="E1182" s="408" t="s">
        <v>3468</v>
      </c>
      <c r="I1182" s="332" t="s">
        <v>1467</v>
      </c>
      <c r="J1182" s="411">
        <v>0</v>
      </c>
    </row>
    <row r="1183" spans="2:10" ht="15" x14ac:dyDescent="0.4">
      <c r="B1183" s="340"/>
      <c r="C1183" s="408" t="s">
        <v>428</v>
      </c>
      <c r="D1183" s="408" t="s">
        <v>1468</v>
      </c>
      <c r="E1183" s="408" t="s">
        <v>3467</v>
      </c>
      <c r="I1183" s="332" t="s">
        <v>1467</v>
      </c>
      <c r="J1183" s="411">
        <v>0</v>
      </c>
    </row>
    <row r="1184" spans="2:10" ht="15" x14ac:dyDescent="0.4">
      <c r="B1184" s="340"/>
      <c r="C1184" s="408" t="s">
        <v>3260</v>
      </c>
      <c r="D1184" s="408" t="s">
        <v>1468</v>
      </c>
      <c r="E1184" s="408" t="s">
        <v>1432</v>
      </c>
      <c r="I1184" s="332" t="s">
        <v>1467</v>
      </c>
      <c r="J1184" s="411">
        <v>941.41</v>
      </c>
    </row>
    <row r="1185" spans="2:10" ht="15" x14ac:dyDescent="0.4">
      <c r="B1185" s="340"/>
      <c r="C1185" s="408" t="s">
        <v>3261</v>
      </c>
      <c r="D1185" s="408" t="s">
        <v>1468</v>
      </c>
      <c r="E1185" s="408" t="s">
        <v>3467</v>
      </c>
      <c r="I1185" s="332" t="s">
        <v>1467</v>
      </c>
      <c r="J1185" s="411">
        <v>14000</v>
      </c>
    </row>
    <row r="1186" spans="2:10" ht="15" x14ac:dyDescent="0.4">
      <c r="B1186" s="340"/>
      <c r="C1186" s="408" t="s">
        <v>3261</v>
      </c>
      <c r="D1186" s="408" t="s">
        <v>1468</v>
      </c>
      <c r="E1186" s="408" t="s">
        <v>1432</v>
      </c>
      <c r="I1186" s="332" t="s">
        <v>1467</v>
      </c>
      <c r="J1186" s="411">
        <v>50.97</v>
      </c>
    </row>
    <row r="1187" spans="2:10" ht="15" x14ac:dyDescent="0.4">
      <c r="B1187" s="340"/>
      <c r="C1187" s="408" t="s">
        <v>2752</v>
      </c>
      <c r="D1187" s="408" t="s">
        <v>1466</v>
      </c>
      <c r="E1187" s="408" t="s">
        <v>3467</v>
      </c>
      <c r="I1187" s="332" t="s">
        <v>1467</v>
      </c>
      <c r="J1187" s="411">
        <v>39823404.25</v>
      </c>
    </row>
    <row r="1188" spans="2:10" ht="15" x14ac:dyDescent="0.4">
      <c r="B1188" s="340"/>
      <c r="C1188" s="408" t="s">
        <v>2752</v>
      </c>
      <c r="D1188" s="408" t="s">
        <v>1466</v>
      </c>
      <c r="E1188" s="408" t="s">
        <v>3469</v>
      </c>
      <c r="I1188" s="332" t="s">
        <v>1467</v>
      </c>
      <c r="J1188" s="411">
        <v>38423.19</v>
      </c>
    </row>
    <row r="1189" spans="2:10" ht="15" x14ac:dyDescent="0.4">
      <c r="B1189" s="340"/>
      <c r="C1189" s="408" t="s">
        <v>2752</v>
      </c>
      <c r="D1189" s="408" t="s">
        <v>1468</v>
      </c>
      <c r="E1189" s="408" t="s">
        <v>1432</v>
      </c>
      <c r="I1189" s="332" t="s">
        <v>1467</v>
      </c>
      <c r="J1189" s="411">
        <v>33210.32</v>
      </c>
    </row>
    <row r="1190" spans="2:10" ht="15" x14ac:dyDescent="0.4">
      <c r="B1190" s="340"/>
      <c r="C1190" s="408" t="s">
        <v>2752</v>
      </c>
      <c r="D1190" s="408" t="s">
        <v>1466</v>
      </c>
      <c r="E1190" s="408" t="s">
        <v>1432</v>
      </c>
      <c r="I1190" s="332" t="s">
        <v>1467</v>
      </c>
      <c r="J1190" s="411">
        <v>30331.279999999999</v>
      </c>
    </row>
    <row r="1191" spans="2:10" ht="15" x14ac:dyDescent="0.4">
      <c r="B1191" s="340"/>
      <c r="C1191" s="408" t="s">
        <v>2752</v>
      </c>
      <c r="D1191" s="408" t="s">
        <v>1466</v>
      </c>
      <c r="E1191" s="408" t="s">
        <v>1475</v>
      </c>
      <c r="I1191" s="332" t="s">
        <v>1467</v>
      </c>
      <c r="J1191" s="411">
        <v>13269.69</v>
      </c>
    </row>
    <row r="1192" spans="2:10" ht="15" x14ac:dyDescent="0.4">
      <c r="B1192" s="340"/>
      <c r="C1192" s="408" t="s">
        <v>2752</v>
      </c>
      <c r="D1192" s="408" t="s">
        <v>1468</v>
      </c>
      <c r="E1192" s="408" t="s">
        <v>3467</v>
      </c>
      <c r="I1192" s="332" t="s">
        <v>1467</v>
      </c>
      <c r="J1192" s="411">
        <v>2450</v>
      </c>
    </row>
    <row r="1193" spans="2:10" ht="15" x14ac:dyDescent="0.4">
      <c r="B1193" s="340"/>
      <c r="C1193" s="408" t="s">
        <v>2752</v>
      </c>
      <c r="D1193" s="408" t="s">
        <v>1466</v>
      </c>
      <c r="E1193" s="408" t="s">
        <v>3468</v>
      </c>
      <c r="I1193" s="332" t="s">
        <v>1467</v>
      </c>
      <c r="J1193" s="411">
        <v>885.76</v>
      </c>
    </row>
    <row r="1194" spans="2:10" ht="15" x14ac:dyDescent="0.4">
      <c r="B1194" s="340"/>
      <c r="C1194" s="408" t="s">
        <v>2750</v>
      </c>
      <c r="D1194" s="408" t="s">
        <v>1466</v>
      </c>
      <c r="E1194" s="408" t="s">
        <v>3469</v>
      </c>
      <c r="I1194" s="332" t="s">
        <v>1467</v>
      </c>
      <c r="J1194" s="411">
        <v>12618081.99</v>
      </c>
    </row>
    <row r="1195" spans="2:10" ht="15" x14ac:dyDescent="0.4">
      <c r="B1195" s="340"/>
      <c r="C1195" s="408" t="s">
        <v>2750</v>
      </c>
      <c r="D1195" s="408" t="s">
        <v>1466</v>
      </c>
      <c r="E1195" s="408" t="s">
        <v>3467</v>
      </c>
      <c r="I1195" s="332" t="s">
        <v>1467</v>
      </c>
      <c r="J1195" s="411">
        <v>7701329.9299999997</v>
      </c>
    </row>
    <row r="1196" spans="2:10" ht="15" x14ac:dyDescent="0.4">
      <c r="B1196" s="340"/>
      <c r="C1196" s="408" t="s">
        <v>2750</v>
      </c>
      <c r="D1196" s="408" t="s">
        <v>1466</v>
      </c>
      <c r="E1196" s="408" t="s">
        <v>1475</v>
      </c>
      <c r="I1196" s="332" t="s">
        <v>1467</v>
      </c>
      <c r="J1196" s="411">
        <v>451141.37</v>
      </c>
    </row>
    <row r="1197" spans="2:10" ht="15" x14ac:dyDescent="0.4">
      <c r="B1197" s="340"/>
      <c r="C1197" s="408" t="s">
        <v>2750</v>
      </c>
      <c r="D1197" s="408" t="s">
        <v>1468</v>
      </c>
      <c r="E1197" s="408" t="s">
        <v>3467</v>
      </c>
      <c r="I1197" s="332" t="s">
        <v>1467</v>
      </c>
      <c r="J1197" s="411">
        <v>197070</v>
      </c>
    </row>
    <row r="1198" spans="2:10" ht="15" x14ac:dyDescent="0.4">
      <c r="B1198" s="340"/>
      <c r="C1198" s="408" t="s">
        <v>2750</v>
      </c>
      <c r="D1198" s="408" t="s">
        <v>1466</v>
      </c>
      <c r="E1198" s="408" t="s">
        <v>3468</v>
      </c>
      <c r="I1198" s="332" t="s">
        <v>1467</v>
      </c>
      <c r="J1198" s="411">
        <v>54111.69</v>
      </c>
    </row>
    <row r="1199" spans="2:10" ht="15" x14ac:dyDescent="0.4">
      <c r="B1199" s="340"/>
      <c r="C1199" s="408" t="s">
        <v>2750</v>
      </c>
      <c r="D1199" s="408" t="s">
        <v>1466</v>
      </c>
      <c r="E1199" s="408" t="s">
        <v>1432</v>
      </c>
      <c r="I1199" s="332" t="s">
        <v>1467</v>
      </c>
      <c r="J1199" s="411">
        <v>36412.5</v>
      </c>
    </row>
    <row r="1200" spans="2:10" ht="15" x14ac:dyDescent="0.4">
      <c r="B1200" s="340"/>
      <c r="C1200" s="408" t="s">
        <v>2750</v>
      </c>
      <c r="D1200" s="408" t="s">
        <v>1468</v>
      </c>
      <c r="E1200" s="408" t="s">
        <v>1432</v>
      </c>
      <c r="I1200" s="332" t="s">
        <v>1467</v>
      </c>
      <c r="J1200" s="411">
        <v>969.14</v>
      </c>
    </row>
    <row r="1201" spans="2:10" ht="15" x14ac:dyDescent="0.4">
      <c r="B1201" s="340"/>
      <c r="C1201" s="408" t="s">
        <v>3262</v>
      </c>
      <c r="D1201" s="408" t="s">
        <v>1468</v>
      </c>
      <c r="E1201" s="408" t="s">
        <v>1432</v>
      </c>
      <c r="I1201" s="332" t="s">
        <v>1467</v>
      </c>
      <c r="J1201" s="411">
        <v>40.06</v>
      </c>
    </row>
    <row r="1202" spans="2:10" ht="15" x14ac:dyDescent="0.4">
      <c r="B1202" s="340"/>
      <c r="C1202" s="408" t="s">
        <v>3108</v>
      </c>
      <c r="D1202" s="408" t="s">
        <v>1466</v>
      </c>
      <c r="E1202" s="408" t="s">
        <v>1432</v>
      </c>
      <c r="I1202" s="332" t="s">
        <v>1467</v>
      </c>
      <c r="J1202" s="411">
        <v>516.86</v>
      </c>
    </row>
    <row r="1203" spans="2:10" ht="15" x14ac:dyDescent="0.4">
      <c r="B1203" s="340"/>
      <c r="C1203" s="408" t="s">
        <v>3109</v>
      </c>
      <c r="D1203" s="408" t="s">
        <v>1468</v>
      </c>
      <c r="E1203" s="408" t="s">
        <v>1432</v>
      </c>
      <c r="I1203" s="332" t="s">
        <v>1467</v>
      </c>
      <c r="J1203" s="411">
        <v>150.1</v>
      </c>
    </row>
    <row r="1204" spans="2:10" ht="15" x14ac:dyDescent="0.4">
      <c r="B1204" s="340"/>
      <c r="C1204" s="408" t="s">
        <v>3109</v>
      </c>
      <c r="D1204" s="408" t="s">
        <v>1466</v>
      </c>
      <c r="E1204" s="408" t="s">
        <v>1432</v>
      </c>
      <c r="I1204" s="332" t="s">
        <v>1467</v>
      </c>
      <c r="J1204" s="411">
        <v>150</v>
      </c>
    </row>
    <row r="1205" spans="2:10" ht="30" x14ac:dyDescent="0.4">
      <c r="B1205" s="340"/>
      <c r="C1205" s="408" t="s">
        <v>3110</v>
      </c>
      <c r="D1205" s="408" t="s">
        <v>1466</v>
      </c>
      <c r="E1205" s="408" t="s">
        <v>1432</v>
      </c>
      <c r="I1205" s="332" t="s">
        <v>1467</v>
      </c>
      <c r="J1205" s="411">
        <v>2804.2</v>
      </c>
    </row>
    <row r="1206" spans="2:10" ht="30" x14ac:dyDescent="0.4">
      <c r="B1206" s="340"/>
      <c r="C1206" s="408" t="s">
        <v>3110</v>
      </c>
      <c r="D1206" s="408" t="s">
        <v>1468</v>
      </c>
      <c r="E1206" s="408" t="s">
        <v>1432</v>
      </c>
      <c r="I1206" s="332" t="s">
        <v>1467</v>
      </c>
      <c r="J1206" s="411">
        <v>2804.2</v>
      </c>
    </row>
    <row r="1207" spans="2:10" ht="15" x14ac:dyDescent="0.4">
      <c r="B1207" s="340"/>
      <c r="C1207" s="408" t="s">
        <v>2667</v>
      </c>
      <c r="D1207" s="408" t="s">
        <v>1466</v>
      </c>
      <c r="E1207" s="408" t="s">
        <v>3467</v>
      </c>
      <c r="I1207" s="332" t="s">
        <v>1467</v>
      </c>
      <c r="J1207" s="411">
        <v>165087367.87</v>
      </c>
    </row>
    <row r="1208" spans="2:10" ht="15" x14ac:dyDescent="0.4">
      <c r="B1208" s="340"/>
      <c r="C1208" s="408" t="s">
        <v>2667</v>
      </c>
      <c r="D1208" s="408" t="s">
        <v>1466</v>
      </c>
      <c r="E1208" s="408" t="s">
        <v>3469</v>
      </c>
      <c r="I1208" s="332" t="s">
        <v>1467</v>
      </c>
      <c r="J1208" s="411">
        <v>13359113.73</v>
      </c>
    </row>
    <row r="1209" spans="2:10" ht="15" x14ac:dyDescent="0.4">
      <c r="B1209" s="340"/>
      <c r="C1209" s="408" t="s">
        <v>2667</v>
      </c>
      <c r="D1209" s="408" t="s">
        <v>1466</v>
      </c>
      <c r="E1209" s="408" t="s">
        <v>1475</v>
      </c>
      <c r="I1209" s="332" t="s">
        <v>1467</v>
      </c>
      <c r="J1209" s="411">
        <v>13017332.190000001</v>
      </c>
    </row>
    <row r="1210" spans="2:10" ht="15" x14ac:dyDescent="0.4">
      <c r="B1210" s="340"/>
      <c r="C1210" s="408" t="s">
        <v>2667</v>
      </c>
      <c r="D1210" s="408" t="s">
        <v>1466</v>
      </c>
      <c r="E1210" s="408" t="s">
        <v>3468</v>
      </c>
      <c r="I1210" s="332" t="s">
        <v>1467</v>
      </c>
      <c r="J1210" s="411">
        <v>8772825.7400000002</v>
      </c>
    </row>
    <row r="1211" spans="2:10" ht="15" x14ac:dyDescent="0.4">
      <c r="B1211" s="340"/>
      <c r="C1211" s="408" t="s">
        <v>2667</v>
      </c>
      <c r="D1211" s="408" t="s">
        <v>1466</v>
      </c>
      <c r="E1211" s="408" t="s">
        <v>1432</v>
      </c>
      <c r="I1211" s="332" t="s">
        <v>1467</v>
      </c>
      <c r="J1211" s="411">
        <v>1803142.97</v>
      </c>
    </row>
    <row r="1212" spans="2:10" ht="15" x14ac:dyDescent="0.4">
      <c r="B1212" s="340"/>
      <c r="C1212" s="408" t="s">
        <v>2667</v>
      </c>
      <c r="D1212" s="408" t="s">
        <v>1468</v>
      </c>
      <c r="E1212" s="408" t="s">
        <v>3467</v>
      </c>
      <c r="I1212" s="332" t="s">
        <v>1467</v>
      </c>
      <c r="J1212" s="411">
        <v>138842.5</v>
      </c>
    </row>
    <row r="1213" spans="2:10" ht="15" x14ac:dyDescent="0.4">
      <c r="B1213" s="340"/>
      <c r="C1213" s="408" t="s">
        <v>2667</v>
      </c>
      <c r="D1213" s="408" t="s">
        <v>1468</v>
      </c>
      <c r="E1213" s="408" t="s">
        <v>1432</v>
      </c>
      <c r="I1213" s="332" t="s">
        <v>1467</v>
      </c>
      <c r="J1213" s="411">
        <v>71069.91</v>
      </c>
    </row>
    <row r="1214" spans="2:10" ht="15" x14ac:dyDescent="0.4">
      <c r="B1214" s="340"/>
      <c r="C1214" s="408" t="s">
        <v>2667</v>
      </c>
      <c r="D1214" s="408" t="s">
        <v>1471</v>
      </c>
      <c r="E1214" s="408" t="s">
        <v>3467</v>
      </c>
      <c r="I1214" s="332" t="s">
        <v>1467</v>
      </c>
      <c r="J1214" s="411">
        <v>0</v>
      </c>
    </row>
    <row r="1215" spans="2:10" ht="15" x14ac:dyDescent="0.4">
      <c r="B1215" s="340"/>
      <c r="C1215" s="408" t="s">
        <v>3111</v>
      </c>
      <c r="D1215" s="408" t="s">
        <v>1468</v>
      </c>
      <c r="E1215" s="408" t="s">
        <v>1432</v>
      </c>
      <c r="I1215" s="332" t="s">
        <v>1467</v>
      </c>
      <c r="J1215" s="411">
        <v>22843</v>
      </c>
    </row>
    <row r="1216" spans="2:10" ht="15" x14ac:dyDescent="0.4">
      <c r="B1216" s="340"/>
      <c r="C1216" s="408" t="s">
        <v>3111</v>
      </c>
      <c r="D1216" s="408" t="s">
        <v>1466</v>
      </c>
      <c r="E1216" s="408" t="s">
        <v>1432</v>
      </c>
      <c r="I1216" s="332" t="s">
        <v>1467</v>
      </c>
      <c r="J1216" s="411">
        <v>22842.400000000001</v>
      </c>
    </row>
    <row r="1217" spans="2:10" ht="15" x14ac:dyDescent="0.4">
      <c r="B1217" s="340"/>
      <c r="C1217" s="408" t="s">
        <v>3111</v>
      </c>
      <c r="D1217" s="408" t="s">
        <v>1468</v>
      </c>
      <c r="E1217" s="408" t="s">
        <v>3467</v>
      </c>
      <c r="I1217" s="332" t="s">
        <v>1467</v>
      </c>
      <c r="J1217" s="411">
        <v>11150</v>
      </c>
    </row>
    <row r="1218" spans="2:10" ht="15" x14ac:dyDescent="0.4">
      <c r="B1218" s="340"/>
      <c r="C1218" s="408" t="s">
        <v>3112</v>
      </c>
      <c r="D1218" s="408" t="s">
        <v>1468</v>
      </c>
      <c r="E1218" s="408" t="s">
        <v>3467</v>
      </c>
      <c r="I1218" s="332" t="s">
        <v>1467</v>
      </c>
      <c r="J1218" s="411">
        <v>117600</v>
      </c>
    </row>
    <row r="1219" spans="2:10" ht="15" x14ac:dyDescent="0.4">
      <c r="B1219" s="340"/>
      <c r="C1219" s="408" t="s">
        <v>3112</v>
      </c>
      <c r="D1219" s="408" t="s">
        <v>1466</v>
      </c>
      <c r="E1219" s="408" t="s">
        <v>1432</v>
      </c>
      <c r="I1219" s="332" t="s">
        <v>1467</v>
      </c>
      <c r="J1219" s="411">
        <v>49142.73</v>
      </c>
    </row>
    <row r="1220" spans="2:10" ht="15" x14ac:dyDescent="0.4">
      <c r="B1220" s="340"/>
      <c r="C1220" s="408" t="s">
        <v>3112</v>
      </c>
      <c r="D1220" s="408" t="s">
        <v>1468</v>
      </c>
      <c r="E1220" s="408" t="s">
        <v>1432</v>
      </c>
      <c r="I1220" s="332" t="s">
        <v>1467</v>
      </c>
      <c r="J1220" s="411">
        <v>47322.1</v>
      </c>
    </row>
    <row r="1221" spans="2:10" ht="15" x14ac:dyDescent="0.4">
      <c r="B1221" s="340"/>
      <c r="C1221" s="408" t="s">
        <v>3112</v>
      </c>
      <c r="D1221" s="408" t="s">
        <v>2842</v>
      </c>
      <c r="E1221" s="408" t="s">
        <v>3467</v>
      </c>
      <c r="I1221" s="332" t="s">
        <v>1467</v>
      </c>
      <c r="J1221" s="411">
        <v>13200</v>
      </c>
    </row>
    <row r="1222" spans="2:10" ht="15" x14ac:dyDescent="0.4">
      <c r="B1222" s="340"/>
      <c r="C1222" s="408" t="s">
        <v>3113</v>
      </c>
      <c r="D1222" s="408" t="s">
        <v>1466</v>
      </c>
      <c r="E1222" s="408" t="s">
        <v>1432</v>
      </c>
      <c r="I1222" s="332" t="s">
        <v>1467</v>
      </c>
      <c r="J1222" s="411">
        <v>160.24</v>
      </c>
    </row>
    <row r="1223" spans="2:10" ht="15" x14ac:dyDescent="0.4">
      <c r="B1223" s="340"/>
      <c r="C1223" s="408" t="s">
        <v>3113</v>
      </c>
      <c r="D1223" s="408" t="s">
        <v>1468</v>
      </c>
      <c r="E1223" s="408" t="s">
        <v>1432</v>
      </c>
      <c r="I1223" s="332" t="s">
        <v>1467</v>
      </c>
      <c r="J1223" s="411">
        <v>160.24</v>
      </c>
    </row>
    <row r="1224" spans="2:10" ht="15" x14ac:dyDescent="0.4">
      <c r="B1224" s="340"/>
      <c r="C1224" s="408" t="s">
        <v>2872</v>
      </c>
      <c r="D1224" s="408" t="s">
        <v>1468</v>
      </c>
      <c r="E1224" s="408" t="s">
        <v>1432</v>
      </c>
      <c r="I1224" s="332" t="s">
        <v>1467</v>
      </c>
      <c r="J1224" s="411">
        <v>196734.42</v>
      </c>
    </row>
    <row r="1225" spans="2:10" ht="15" x14ac:dyDescent="0.4">
      <c r="B1225" s="340"/>
      <c r="C1225" s="408" t="s">
        <v>2872</v>
      </c>
      <c r="D1225" s="408" t="s">
        <v>1468</v>
      </c>
      <c r="E1225" s="408" t="s">
        <v>3467</v>
      </c>
      <c r="I1225" s="332" t="s">
        <v>1467</v>
      </c>
      <c r="J1225" s="411">
        <v>9868.8700000000008</v>
      </c>
    </row>
    <row r="1226" spans="2:10" ht="15" x14ac:dyDescent="0.4">
      <c r="B1226" s="340"/>
      <c r="C1226" s="408" t="s">
        <v>2872</v>
      </c>
      <c r="D1226" s="408" t="s">
        <v>1466</v>
      </c>
      <c r="E1226" s="408" t="s">
        <v>1475</v>
      </c>
      <c r="I1226" s="332" t="s">
        <v>1467</v>
      </c>
      <c r="J1226" s="411">
        <v>6914.64</v>
      </c>
    </row>
    <row r="1227" spans="2:10" ht="15" x14ac:dyDescent="0.4">
      <c r="B1227" s="340"/>
      <c r="C1227" s="408" t="s">
        <v>2872</v>
      </c>
      <c r="D1227" s="408" t="s">
        <v>1466</v>
      </c>
      <c r="E1227" s="408" t="s">
        <v>1432</v>
      </c>
      <c r="I1227" s="332" t="s">
        <v>1467</v>
      </c>
      <c r="J1227" s="411">
        <v>0</v>
      </c>
    </row>
    <row r="1228" spans="2:10" ht="15" x14ac:dyDescent="0.4">
      <c r="B1228" s="340"/>
      <c r="C1228" s="408" t="s">
        <v>2872</v>
      </c>
      <c r="D1228" s="408" t="s">
        <v>1466</v>
      </c>
      <c r="E1228" s="408" t="s">
        <v>3467</v>
      </c>
      <c r="I1228" s="332" t="s">
        <v>1467</v>
      </c>
      <c r="J1228" s="411">
        <v>0</v>
      </c>
    </row>
    <row r="1229" spans="2:10" ht="15" x14ac:dyDescent="0.4">
      <c r="B1229" s="340"/>
      <c r="C1229" s="408" t="s">
        <v>2898</v>
      </c>
      <c r="D1229" s="408" t="s">
        <v>1468</v>
      </c>
      <c r="E1229" s="408" t="s">
        <v>1432</v>
      </c>
      <c r="I1229" s="332" t="s">
        <v>1467</v>
      </c>
      <c r="J1229" s="411">
        <v>6069.11</v>
      </c>
    </row>
    <row r="1230" spans="2:10" ht="15" x14ac:dyDescent="0.4">
      <c r="B1230" s="340"/>
      <c r="C1230" s="408" t="s">
        <v>2898</v>
      </c>
      <c r="D1230" s="408" t="s">
        <v>1466</v>
      </c>
      <c r="E1230" s="408" t="s">
        <v>1432</v>
      </c>
      <c r="I1230" s="332" t="s">
        <v>1467</v>
      </c>
      <c r="J1230" s="411">
        <v>5327.98</v>
      </c>
    </row>
    <row r="1231" spans="2:10" ht="15" x14ac:dyDescent="0.4">
      <c r="B1231" s="340"/>
      <c r="C1231" s="408" t="s">
        <v>2898</v>
      </c>
      <c r="D1231" s="408" t="s">
        <v>1466</v>
      </c>
      <c r="E1231" s="408" t="s">
        <v>1475</v>
      </c>
      <c r="I1231" s="332" t="s">
        <v>1467</v>
      </c>
      <c r="J1231" s="411">
        <v>3457.32</v>
      </c>
    </row>
    <row r="1232" spans="2:10" ht="15" x14ac:dyDescent="0.4">
      <c r="B1232" s="340"/>
      <c r="C1232" s="408" t="s">
        <v>3114</v>
      </c>
      <c r="D1232" s="408" t="s">
        <v>1466</v>
      </c>
      <c r="E1232" s="408" t="s">
        <v>1432</v>
      </c>
      <c r="I1232" s="332" t="s">
        <v>1467</v>
      </c>
      <c r="J1232" s="411">
        <v>20767.68</v>
      </c>
    </row>
    <row r="1233" spans="2:10" ht="15" x14ac:dyDescent="0.4">
      <c r="B1233" s="340"/>
      <c r="C1233" s="408" t="s">
        <v>3114</v>
      </c>
      <c r="D1233" s="408" t="s">
        <v>1468</v>
      </c>
      <c r="E1233" s="408" t="s">
        <v>1432</v>
      </c>
      <c r="I1233" s="332" t="s">
        <v>1467</v>
      </c>
      <c r="J1233" s="411">
        <v>20767.68</v>
      </c>
    </row>
    <row r="1234" spans="2:10" ht="15" x14ac:dyDescent="0.4">
      <c r="B1234" s="340"/>
      <c r="C1234" s="408" t="s">
        <v>3263</v>
      </c>
      <c r="D1234" s="408" t="s">
        <v>1468</v>
      </c>
      <c r="E1234" s="408" t="s">
        <v>1432</v>
      </c>
      <c r="I1234" s="332" t="s">
        <v>1467</v>
      </c>
      <c r="J1234" s="411">
        <v>1240.68</v>
      </c>
    </row>
    <row r="1235" spans="2:10" ht="30" x14ac:dyDescent="0.4">
      <c r="B1235" s="340"/>
      <c r="C1235" s="408" t="s">
        <v>3264</v>
      </c>
      <c r="D1235" s="408" t="s">
        <v>1468</v>
      </c>
      <c r="E1235" s="408" t="s">
        <v>3467</v>
      </c>
      <c r="I1235" s="332" t="s">
        <v>1467</v>
      </c>
      <c r="J1235" s="411">
        <v>49200</v>
      </c>
    </row>
    <row r="1236" spans="2:10" ht="30" x14ac:dyDescent="0.4">
      <c r="B1236" s="340"/>
      <c r="C1236" s="408" t="s">
        <v>3264</v>
      </c>
      <c r="D1236" s="408" t="s">
        <v>1468</v>
      </c>
      <c r="E1236" s="408" t="s">
        <v>1432</v>
      </c>
      <c r="I1236" s="332" t="s">
        <v>1467</v>
      </c>
      <c r="J1236" s="411">
        <v>24.71</v>
      </c>
    </row>
    <row r="1237" spans="2:10" ht="15" x14ac:dyDescent="0.4">
      <c r="B1237" s="340"/>
      <c r="C1237" s="408" t="s">
        <v>3265</v>
      </c>
      <c r="D1237" s="408" t="s">
        <v>1468</v>
      </c>
      <c r="E1237" s="408" t="s">
        <v>1432</v>
      </c>
      <c r="I1237" s="332" t="s">
        <v>1467</v>
      </c>
      <c r="J1237" s="411">
        <v>101.43</v>
      </c>
    </row>
    <row r="1238" spans="2:10" ht="15" x14ac:dyDescent="0.4">
      <c r="B1238" s="340"/>
      <c r="C1238" s="408" t="s">
        <v>2899</v>
      </c>
      <c r="D1238" s="408" t="s">
        <v>1466</v>
      </c>
      <c r="E1238" s="408" t="s">
        <v>1475</v>
      </c>
      <c r="I1238" s="332" t="s">
        <v>1467</v>
      </c>
      <c r="J1238" s="411">
        <v>3457.32</v>
      </c>
    </row>
    <row r="1239" spans="2:10" ht="15" x14ac:dyDescent="0.4">
      <c r="B1239" s="340"/>
      <c r="C1239" s="408" t="s">
        <v>2779</v>
      </c>
      <c r="D1239" s="408" t="s">
        <v>1466</v>
      </c>
      <c r="E1239" s="408" t="s">
        <v>3469</v>
      </c>
      <c r="I1239" s="332" t="s">
        <v>1467</v>
      </c>
      <c r="J1239" s="411">
        <v>3058655.42</v>
      </c>
    </row>
    <row r="1240" spans="2:10" ht="15" x14ac:dyDescent="0.4">
      <c r="B1240" s="340"/>
      <c r="C1240" s="408" t="s">
        <v>2779</v>
      </c>
      <c r="D1240" s="408" t="s">
        <v>1466</v>
      </c>
      <c r="E1240" s="408" t="s">
        <v>3467</v>
      </c>
      <c r="I1240" s="332" t="s">
        <v>1467</v>
      </c>
      <c r="J1240" s="411">
        <v>2990802.71</v>
      </c>
    </row>
    <row r="1241" spans="2:10" ht="15" x14ac:dyDescent="0.4">
      <c r="B1241" s="340"/>
      <c r="C1241" s="408" t="s">
        <v>2779</v>
      </c>
      <c r="D1241" s="408" t="s">
        <v>1470</v>
      </c>
      <c r="E1241" s="408" t="s">
        <v>3469</v>
      </c>
      <c r="I1241" s="332" t="s">
        <v>1467</v>
      </c>
      <c r="J1241" s="411">
        <v>513175.98</v>
      </c>
    </row>
    <row r="1242" spans="2:10" ht="15" x14ac:dyDescent="0.4">
      <c r="B1242" s="340"/>
      <c r="C1242" s="408" t="s">
        <v>2779</v>
      </c>
      <c r="D1242" s="408" t="s">
        <v>1466</v>
      </c>
      <c r="E1242" s="408" t="s">
        <v>1432</v>
      </c>
      <c r="I1242" s="332" t="s">
        <v>1467</v>
      </c>
      <c r="J1242" s="411">
        <v>171044.5</v>
      </c>
    </row>
    <row r="1243" spans="2:10" ht="15" x14ac:dyDescent="0.4">
      <c r="B1243" s="340"/>
      <c r="C1243" s="408" t="s">
        <v>2779</v>
      </c>
      <c r="D1243" s="408" t="s">
        <v>1468</v>
      </c>
      <c r="E1243" s="408" t="s">
        <v>3467</v>
      </c>
      <c r="I1243" s="332" t="s">
        <v>1467</v>
      </c>
      <c r="J1243" s="411">
        <v>45487.5</v>
      </c>
    </row>
    <row r="1244" spans="2:10" ht="15" x14ac:dyDescent="0.4">
      <c r="B1244" s="340"/>
      <c r="C1244" s="408" t="s">
        <v>2779</v>
      </c>
      <c r="D1244" s="408" t="s">
        <v>1466</v>
      </c>
      <c r="E1244" s="408" t="s">
        <v>1475</v>
      </c>
      <c r="I1244" s="332" t="s">
        <v>1467</v>
      </c>
      <c r="J1244" s="411">
        <v>0</v>
      </c>
    </row>
    <row r="1245" spans="2:10" ht="15" x14ac:dyDescent="0.4">
      <c r="B1245" s="340"/>
      <c r="C1245" s="408" t="s">
        <v>2779</v>
      </c>
      <c r="D1245" s="408" t="s">
        <v>1466</v>
      </c>
      <c r="E1245" s="408" t="s">
        <v>3468</v>
      </c>
      <c r="I1245" s="332" t="s">
        <v>1467</v>
      </c>
      <c r="J1245" s="411">
        <v>0</v>
      </c>
    </row>
    <row r="1246" spans="2:10" ht="15" x14ac:dyDescent="0.4">
      <c r="B1246" s="340"/>
      <c r="C1246" s="408" t="s">
        <v>2779</v>
      </c>
      <c r="D1246" s="408" t="s">
        <v>1471</v>
      </c>
      <c r="E1246" s="408" t="s">
        <v>3467</v>
      </c>
      <c r="I1246" s="332" t="s">
        <v>1467</v>
      </c>
      <c r="J1246" s="411">
        <v>0</v>
      </c>
    </row>
    <row r="1247" spans="2:10" ht="15" x14ac:dyDescent="0.4">
      <c r="B1247" s="340"/>
      <c r="C1247" s="408" t="s">
        <v>2779</v>
      </c>
      <c r="D1247" s="408" t="s">
        <v>1468</v>
      </c>
      <c r="E1247" s="408" t="s">
        <v>1432</v>
      </c>
      <c r="I1247" s="332" t="s">
        <v>1467</v>
      </c>
      <c r="J1247" s="411">
        <v>0</v>
      </c>
    </row>
    <row r="1248" spans="2:10" ht="15" x14ac:dyDescent="0.4">
      <c r="B1248" s="340"/>
      <c r="C1248" s="408" t="s">
        <v>3266</v>
      </c>
      <c r="D1248" s="408" t="s">
        <v>1468</v>
      </c>
      <c r="E1248" s="408" t="s">
        <v>3467</v>
      </c>
      <c r="I1248" s="332" t="s">
        <v>1467</v>
      </c>
      <c r="J1248" s="411">
        <v>2000</v>
      </c>
    </row>
    <row r="1249" spans="2:10" ht="15" x14ac:dyDescent="0.4">
      <c r="B1249" s="340"/>
      <c r="C1249" s="408" t="s">
        <v>3266</v>
      </c>
      <c r="D1249" s="408" t="s">
        <v>1468</v>
      </c>
      <c r="E1249" s="408" t="s">
        <v>1432</v>
      </c>
      <c r="I1249" s="332" t="s">
        <v>1467</v>
      </c>
      <c r="J1249" s="411">
        <v>5.75</v>
      </c>
    </row>
    <row r="1250" spans="2:10" ht="15" x14ac:dyDescent="0.4">
      <c r="B1250" s="340"/>
      <c r="C1250" s="408" t="s">
        <v>3267</v>
      </c>
      <c r="D1250" s="408" t="s">
        <v>1468</v>
      </c>
      <c r="E1250" s="408" t="s">
        <v>1432</v>
      </c>
      <c r="I1250" s="332" t="s">
        <v>1467</v>
      </c>
      <c r="J1250" s="411">
        <v>25.84</v>
      </c>
    </row>
    <row r="1251" spans="2:10" ht="15" x14ac:dyDescent="0.4">
      <c r="B1251" s="340"/>
      <c r="C1251" s="408" t="s">
        <v>3115</v>
      </c>
      <c r="D1251" s="408" t="s">
        <v>1466</v>
      </c>
      <c r="E1251" s="408" t="s">
        <v>3467</v>
      </c>
      <c r="I1251" s="332" t="s">
        <v>1467</v>
      </c>
      <c r="J1251" s="411">
        <v>40269</v>
      </c>
    </row>
    <row r="1252" spans="2:10" ht="15" x14ac:dyDescent="0.4">
      <c r="B1252" s="340"/>
      <c r="C1252" s="408" t="s">
        <v>3115</v>
      </c>
      <c r="D1252" s="408" t="s">
        <v>1466</v>
      </c>
      <c r="E1252" s="408" t="s">
        <v>1432</v>
      </c>
      <c r="I1252" s="332" t="s">
        <v>1467</v>
      </c>
      <c r="J1252" s="411">
        <v>39022.050000000003</v>
      </c>
    </row>
    <row r="1253" spans="2:10" ht="15" x14ac:dyDescent="0.4">
      <c r="B1253" s="340"/>
      <c r="C1253" s="408" t="s">
        <v>3115</v>
      </c>
      <c r="D1253" s="408" t="s">
        <v>1468</v>
      </c>
      <c r="E1253" s="408" t="s">
        <v>1432</v>
      </c>
      <c r="I1253" s="332" t="s">
        <v>1467</v>
      </c>
      <c r="J1253" s="411">
        <v>39019</v>
      </c>
    </row>
    <row r="1254" spans="2:10" ht="15" x14ac:dyDescent="0.4">
      <c r="B1254" s="340"/>
      <c r="C1254" s="408" t="s">
        <v>3116</v>
      </c>
      <c r="D1254" s="408" t="s">
        <v>1466</v>
      </c>
      <c r="E1254" s="408" t="s">
        <v>1432</v>
      </c>
      <c r="I1254" s="332" t="s">
        <v>1467</v>
      </c>
      <c r="J1254" s="411">
        <v>160.24</v>
      </c>
    </row>
    <row r="1255" spans="2:10" ht="15" x14ac:dyDescent="0.4">
      <c r="B1255" s="340"/>
      <c r="C1255" s="408" t="s">
        <v>3116</v>
      </c>
      <c r="D1255" s="408" t="s">
        <v>1468</v>
      </c>
      <c r="E1255" s="408" t="s">
        <v>1432</v>
      </c>
      <c r="I1255" s="332" t="s">
        <v>1467</v>
      </c>
      <c r="J1255" s="411">
        <v>160.24</v>
      </c>
    </row>
    <row r="1256" spans="2:10" ht="15" x14ac:dyDescent="0.4">
      <c r="B1256" s="340"/>
      <c r="C1256" s="408" t="s">
        <v>3117</v>
      </c>
      <c r="D1256" s="408" t="s">
        <v>1468</v>
      </c>
      <c r="E1256" s="408" t="s">
        <v>1432</v>
      </c>
      <c r="I1256" s="332" t="s">
        <v>1467</v>
      </c>
      <c r="J1256" s="411">
        <v>74.39</v>
      </c>
    </row>
    <row r="1257" spans="2:10" ht="15" x14ac:dyDescent="0.4">
      <c r="B1257" s="340"/>
      <c r="C1257" s="408" t="s">
        <v>3117</v>
      </c>
      <c r="D1257" s="408" t="s">
        <v>1466</v>
      </c>
      <c r="E1257" s="408" t="s">
        <v>1432</v>
      </c>
      <c r="I1257" s="332" t="s">
        <v>1467</v>
      </c>
      <c r="J1257" s="411">
        <v>60.39</v>
      </c>
    </row>
    <row r="1258" spans="2:10" ht="15" x14ac:dyDescent="0.4">
      <c r="B1258" s="340"/>
      <c r="C1258" s="408" t="s">
        <v>3268</v>
      </c>
      <c r="D1258" s="408" t="s">
        <v>1468</v>
      </c>
      <c r="E1258" s="408" t="s">
        <v>1432</v>
      </c>
      <c r="I1258" s="332" t="s">
        <v>1467</v>
      </c>
      <c r="J1258" s="411">
        <v>4217.53</v>
      </c>
    </row>
    <row r="1259" spans="2:10" ht="15" x14ac:dyDescent="0.4">
      <c r="B1259" s="340"/>
      <c r="C1259" s="408" t="s">
        <v>2775</v>
      </c>
      <c r="D1259" s="408" t="s">
        <v>1468</v>
      </c>
      <c r="E1259" s="408" t="s">
        <v>3467</v>
      </c>
      <c r="I1259" s="332" t="s">
        <v>1467</v>
      </c>
      <c r="J1259" s="411">
        <v>44439.8</v>
      </c>
    </row>
    <row r="1260" spans="2:10" ht="15" x14ac:dyDescent="0.4">
      <c r="B1260" s="340"/>
      <c r="C1260" s="408" t="s">
        <v>2775</v>
      </c>
      <c r="D1260" s="408" t="s">
        <v>1466</v>
      </c>
      <c r="E1260" s="408" t="s">
        <v>3469</v>
      </c>
      <c r="I1260" s="332" t="s">
        <v>1467</v>
      </c>
      <c r="J1260" s="411">
        <v>4974</v>
      </c>
    </row>
    <row r="1261" spans="2:10" ht="15" x14ac:dyDescent="0.4">
      <c r="B1261" s="340"/>
      <c r="C1261" s="408" t="s">
        <v>2775</v>
      </c>
      <c r="D1261" s="408" t="s">
        <v>1466</v>
      </c>
      <c r="E1261" s="408" t="s">
        <v>3468</v>
      </c>
      <c r="I1261" s="332" t="s">
        <v>1467</v>
      </c>
      <c r="J1261" s="411">
        <v>1002.3</v>
      </c>
    </row>
    <row r="1262" spans="2:10" ht="15" x14ac:dyDescent="0.4">
      <c r="B1262" s="340"/>
      <c r="C1262" s="408" t="s">
        <v>2775</v>
      </c>
      <c r="D1262" s="408" t="s">
        <v>1466</v>
      </c>
      <c r="E1262" s="408" t="s">
        <v>3467</v>
      </c>
      <c r="I1262" s="332" t="s">
        <v>1467</v>
      </c>
      <c r="J1262" s="411">
        <v>0</v>
      </c>
    </row>
    <row r="1263" spans="2:10" ht="15" x14ac:dyDescent="0.4">
      <c r="B1263" s="340"/>
      <c r="C1263" s="408" t="s">
        <v>3269</v>
      </c>
      <c r="D1263" s="408" t="s">
        <v>1468</v>
      </c>
      <c r="E1263" s="408" t="s">
        <v>1432</v>
      </c>
      <c r="I1263" s="332" t="s">
        <v>1467</v>
      </c>
      <c r="J1263" s="411">
        <v>11.8</v>
      </c>
    </row>
    <row r="1264" spans="2:10" ht="15" x14ac:dyDescent="0.4">
      <c r="B1264" s="340"/>
      <c r="C1264" s="408" t="s">
        <v>3118</v>
      </c>
      <c r="D1264" s="408" t="s">
        <v>1468</v>
      </c>
      <c r="E1264" s="408" t="s">
        <v>3467</v>
      </c>
      <c r="I1264" s="332" t="s">
        <v>1467</v>
      </c>
      <c r="J1264" s="411">
        <v>73550</v>
      </c>
    </row>
    <row r="1265" spans="2:10" ht="15" x14ac:dyDescent="0.4">
      <c r="B1265" s="340"/>
      <c r="C1265" s="408" t="s">
        <v>3118</v>
      </c>
      <c r="D1265" s="408" t="s">
        <v>1466</v>
      </c>
      <c r="E1265" s="408" t="s">
        <v>1432</v>
      </c>
      <c r="I1265" s="332" t="s">
        <v>1467</v>
      </c>
      <c r="J1265" s="411">
        <v>2695.92</v>
      </c>
    </row>
    <row r="1266" spans="2:10" ht="15" x14ac:dyDescent="0.4">
      <c r="B1266" s="340"/>
      <c r="C1266" s="408" t="s">
        <v>3118</v>
      </c>
      <c r="D1266" s="408" t="s">
        <v>1468</v>
      </c>
      <c r="E1266" s="408" t="s">
        <v>1432</v>
      </c>
      <c r="I1266" s="332" t="s">
        <v>1467</v>
      </c>
      <c r="J1266" s="411">
        <v>2688.34</v>
      </c>
    </row>
    <row r="1267" spans="2:10" ht="15" x14ac:dyDescent="0.4">
      <c r="B1267" s="340"/>
      <c r="C1267" s="408" t="s">
        <v>3119</v>
      </c>
      <c r="D1267" s="408" t="s">
        <v>1468</v>
      </c>
      <c r="E1267" s="408" t="s">
        <v>3467</v>
      </c>
      <c r="I1267" s="332" t="s">
        <v>1467</v>
      </c>
      <c r="J1267" s="411">
        <v>3600</v>
      </c>
    </row>
    <row r="1268" spans="2:10" ht="15" x14ac:dyDescent="0.4">
      <c r="B1268" s="340"/>
      <c r="C1268" s="408" t="s">
        <v>3119</v>
      </c>
      <c r="D1268" s="408" t="s">
        <v>1466</v>
      </c>
      <c r="E1268" s="408" t="s">
        <v>1432</v>
      </c>
      <c r="I1268" s="332" t="s">
        <v>1467</v>
      </c>
      <c r="J1268" s="411">
        <v>45.27</v>
      </c>
    </row>
    <row r="1269" spans="2:10" ht="15" x14ac:dyDescent="0.4">
      <c r="B1269" s="340"/>
      <c r="C1269" s="408" t="s">
        <v>3119</v>
      </c>
      <c r="D1269" s="408" t="s">
        <v>1468</v>
      </c>
      <c r="E1269" s="408" t="s">
        <v>1432</v>
      </c>
      <c r="I1269" s="332" t="s">
        <v>1467</v>
      </c>
      <c r="J1269" s="411">
        <v>45.27</v>
      </c>
    </row>
    <row r="1270" spans="2:10" ht="15" x14ac:dyDescent="0.4">
      <c r="B1270" s="340"/>
      <c r="C1270" s="408" t="s">
        <v>3120</v>
      </c>
      <c r="D1270" s="408" t="s">
        <v>1466</v>
      </c>
      <c r="E1270" s="408" t="s">
        <v>1432</v>
      </c>
      <c r="I1270" s="332" t="s">
        <v>1467</v>
      </c>
      <c r="J1270" s="411">
        <v>1749.18</v>
      </c>
    </row>
    <row r="1271" spans="2:10" ht="15" x14ac:dyDescent="0.4">
      <c r="B1271" s="340"/>
      <c r="C1271" s="408" t="s">
        <v>3120</v>
      </c>
      <c r="D1271" s="408" t="s">
        <v>1468</v>
      </c>
      <c r="E1271" s="408" t="s">
        <v>1432</v>
      </c>
      <c r="I1271" s="332" t="s">
        <v>1467</v>
      </c>
      <c r="J1271" s="411">
        <v>1749.18</v>
      </c>
    </row>
    <row r="1272" spans="2:10" ht="15" x14ac:dyDescent="0.4">
      <c r="B1272" s="340"/>
      <c r="C1272" s="408" t="s">
        <v>3120</v>
      </c>
      <c r="D1272" s="408" t="s">
        <v>1468</v>
      </c>
      <c r="E1272" s="408" t="s">
        <v>3467</v>
      </c>
      <c r="I1272" s="332" t="s">
        <v>1467</v>
      </c>
      <c r="J1272" s="411">
        <v>250</v>
      </c>
    </row>
    <row r="1273" spans="2:10" ht="15" x14ac:dyDescent="0.4">
      <c r="B1273" s="340"/>
      <c r="C1273" s="408" t="s">
        <v>3270</v>
      </c>
      <c r="D1273" s="408" t="s">
        <v>1468</v>
      </c>
      <c r="E1273" s="408" t="s">
        <v>1432</v>
      </c>
      <c r="I1273" s="332" t="s">
        <v>1467</v>
      </c>
      <c r="J1273" s="411">
        <v>4.7699999999999996</v>
      </c>
    </row>
    <row r="1274" spans="2:10" ht="15" x14ac:dyDescent="0.4">
      <c r="B1274" s="340"/>
      <c r="C1274" s="408" t="s">
        <v>2829</v>
      </c>
      <c r="D1274" s="408" t="s">
        <v>1466</v>
      </c>
      <c r="E1274" s="408" t="s">
        <v>1477</v>
      </c>
      <c r="I1274" s="332" t="s">
        <v>1467</v>
      </c>
      <c r="J1274" s="411">
        <v>15032357.640000001</v>
      </c>
    </row>
    <row r="1275" spans="2:10" ht="15" x14ac:dyDescent="0.4">
      <c r="B1275" s="340"/>
      <c r="C1275" s="408" t="s">
        <v>2829</v>
      </c>
      <c r="D1275" s="408" t="s">
        <v>1466</v>
      </c>
      <c r="E1275" s="408" t="s">
        <v>1475</v>
      </c>
      <c r="I1275" s="332" t="s">
        <v>1467</v>
      </c>
      <c r="J1275" s="411">
        <v>12887198.25</v>
      </c>
    </row>
    <row r="1276" spans="2:10" ht="15" x14ac:dyDescent="0.4">
      <c r="B1276" s="340"/>
      <c r="C1276" s="408" t="s">
        <v>2829</v>
      </c>
      <c r="D1276" s="408" t="s">
        <v>1466</v>
      </c>
      <c r="E1276" s="408" t="s">
        <v>3467</v>
      </c>
      <c r="I1276" s="332" t="s">
        <v>1467</v>
      </c>
      <c r="J1276" s="411">
        <v>379599.9</v>
      </c>
    </row>
    <row r="1277" spans="2:10" ht="15" x14ac:dyDescent="0.4">
      <c r="B1277" s="340"/>
      <c r="C1277" s="408" t="s">
        <v>2829</v>
      </c>
      <c r="D1277" s="408" t="s">
        <v>1466</v>
      </c>
      <c r="E1277" s="408" t="s">
        <v>3468</v>
      </c>
      <c r="I1277" s="332" t="s">
        <v>1467</v>
      </c>
      <c r="J1277" s="411">
        <v>97652.89</v>
      </c>
    </row>
    <row r="1278" spans="2:10" ht="15" x14ac:dyDescent="0.4">
      <c r="B1278" s="340"/>
      <c r="C1278" s="408" t="s">
        <v>2817</v>
      </c>
      <c r="D1278" s="408" t="s">
        <v>1466</v>
      </c>
      <c r="E1278" s="408" t="s">
        <v>3467</v>
      </c>
      <c r="I1278" s="332" t="s">
        <v>1467</v>
      </c>
      <c r="J1278" s="411">
        <v>784223.81</v>
      </c>
    </row>
    <row r="1279" spans="2:10" ht="15" x14ac:dyDescent="0.4">
      <c r="B1279" s="340"/>
      <c r="C1279" s="408" t="s">
        <v>2817</v>
      </c>
      <c r="D1279" s="408" t="s">
        <v>1466</v>
      </c>
      <c r="E1279" s="408" t="s">
        <v>3469</v>
      </c>
      <c r="I1279" s="332" t="s">
        <v>1467</v>
      </c>
      <c r="J1279" s="411">
        <v>615628.19999999995</v>
      </c>
    </row>
    <row r="1280" spans="2:10" ht="15" x14ac:dyDescent="0.4">
      <c r="B1280" s="340"/>
      <c r="C1280" s="408" t="s">
        <v>2817</v>
      </c>
      <c r="D1280" s="408" t="s">
        <v>1466</v>
      </c>
      <c r="E1280" s="408" t="s">
        <v>1475</v>
      </c>
      <c r="I1280" s="332" t="s">
        <v>1467</v>
      </c>
      <c r="J1280" s="411">
        <v>174624.91</v>
      </c>
    </row>
    <row r="1281" spans="2:10" ht="15" x14ac:dyDescent="0.4">
      <c r="B1281" s="340"/>
      <c r="C1281" s="408" t="s">
        <v>2817</v>
      </c>
      <c r="D1281" s="408" t="s">
        <v>1466</v>
      </c>
      <c r="E1281" s="408" t="s">
        <v>3468</v>
      </c>
      <c r="I1281" s="332" t="s">
        <v>1467</v>
      </c>
      <c r="J1281" s="411">
        <v>60797.94</v>
      </c>
    </row>
    <row r="1282" spans="2:10" ht="15" x14ac:dyDescent="0.4">
      <c r="B1282" s="340"/>
      <c r="C1282" s="408" t="s">
        <v>2817</v>
      </c>
      <c r="D1282" s="408" t="s">
        <v>1468</v>
      </c>
      <c r="E1282" s="408" t="s">
        <v>3467</v>
      </c>
      <c r="I1282" s="332" t="s">
        <v>1467</v>
      </c>
      <c r="J1282" s="411">
        <v>15062.5</v>
      </c>
    </row>
    <row r="1283" spans="2:10" ht="15" x14ac:dyDescent="0.4">
      <c r="B1283" s="340"/>
      <c r="C1283" s="408" t="s">
        <v>2817</v>
      </c>
      <c r="D1283" s="408" t="s">
        <v>1466</v>
      </c>
      <c r="E1283" s="408" t="s">
        <v>1432</v>
      </c>
      <c r="I1283" s="332" t="s">
        <v>1467</v>
      </c>
      <c r="J1283" s="411">
        <v>1938.27</v>
      </c>
    </row>
    <row r="1284" spans="2:10" ht="15" x14ac:dyDescent="0.4">
      <c r="B1284" s="340"/>
      <c r="C1284" s="408" t="s">
        <v>3172</v>
      </c>
      <c r="D1284" s="408" t="s">
        <v>1466</v>
      </c>
      <c r="E1284" s="408" t="s">
        <v>3467</v>
      </c>
      <c r="I1284" s="332" t="s">
        <v>1467</v>
      </c>
      <c r="J1284" s="411">
        <v>100000</v>
      </c>
    </row>
    <row r="1285" spans="2:10" ht="15" x14ac:dyDescent="0.4">
      <c r="B1285" s="340"/>
      <c r="C1285" s="408" t="s">
        <v>3271</v>
      </c>
      <c r="D1285" s="408" t="s">
        <v>1468</v>
      </c>
      <c r="E1285" s="408" t="s">
        <v>3467</v>
      </c>
      <c r="I1285" s="332" t="s">
        <v>1467</v>
      </c>
      <c r="J1285" s="411">
        <v>9000</v>
      </c>
    </row>
    <row r="1286" spans="2:10" ht="15" x14ac:dyDescent="0.4">
      <c r="B1286" s="340"/>
      <c r="C1286" s="408" t="s">
        <v>3271</v>
      </c>
      <c r="D1286" s="408" t="s">
        <v>1468</v>
      </c>
      <c r="E1286" s="408" t="s">
        <v>1432</v>
      </c>
      <c r="I1286" s="332" t="s">
        <v>1467</v>
      </c>
      <c r="J1286" s="411">
        <v>0.81</v>
      </c>
    </row>
    <row r="1287" spans="2:10" ht="15" x14ac:dyDescent="0.4">
      <c r="B1287" s="340"/>
      <c r="C1287" s="408" t="s">
        <v>2912</v>
      </c>
      <c r="D1287" s="408" t="s">
        <v>1468</v>
      </c>
      <c r="E1287" s="408" t="s">
        <v>3467</v>
      </c>
      <c r="I1287" s="332" t="s">
        <v>1467</v>
      </c>
      <c r="J1287" s="411">
        <v>10500</v>
      </c>
    </row>
    <row r="1288" spans="2:10" ht="15" x14ac:dyDescent="0.4">
      <c r="B1288" s="340"/>
      <c r="C1288" s="408" t="s">
        <v>2912</v>
      </c>
      <c r="D1288" s="408" t="s">
        <v>1466</v>
      </c>
      <c r="E1288" s="408" t="s">
        <v>3468</v>
      </c>
      <c r="I1288" s="332" t="s">
        <v>1467</v>
      </c>
      <c r="J1288" s="411">
        <v>817.05</v>
      </c>
    </row>
    <row r="1289" spans="2:10" ht="15" x14ac:dyDescent="0.4">
      <c r="B1289" s="340"/>
      <c r="C1289" s="408" t="s">
        <v>2827</v>
      </c>
      <c r="D1289" s="408" t="s">
        <v>1466</v>
      </c>
      <c r="E1289" s="408" t="s">
        <v>1477</v>
      </c>
      <c r="I1289" s="332" t="s">
        <v>1467</v>
      </c>
      <c r="J1289" s="411">
        <v>34525725.57</v>
      </c>
    </row>
    <row r="1290" spans="2:10" ht="15" x14ac:dyDescent="0.4">
      <c r="B1290" s="340"/>
      <c r="C1290" s="408" t="s">
        <v>2827</v>
      </c>
      <c r="D1290" s="408" t="s">
        <v>1466</v>
      </c>
      <c r="E1290" s="408" t="s">
        <v>1475</v>
      </c>
      <c r="I1290" s="332" t="s">
        <v>1467</v>
      </c>
      <c r="J1290" s="411">
        <v>19552270.759999998</v>
      </c>
    </row>
    <row r="1291" spans="2:10" ht="15" x14ac:dyDescent="0.4">
      <c r="B1291" s="340"/>
      <c r="C1291" s="408" t="s">
        <v>2827</v>
      </c>
      <c r="D1291" s="408" t="s">
        <v>1466</v>
      </c>
      <c r="E1291" s="408" t="s">
        <v>3467</v>
      </c>
      <c r="I1291" s="332" t="s">
        <v>1467</v>
      </c>
      <c r="J1291" s="411">
        <v>16005433.379999999</v>
      </c>
    </row>
    <row r="1292" spans="2:10" ht="15" x14ac:dyDescent="0.4">
      <c r="B1292" s="340"/>
      <c r="C1292" s="408" t="s">
        <v>2827</v>
      </c>
      <c r="D1292" s="408" t="s">
        <v>1466</v>
      </c>
      <c r="E1292" s="408" t="s">
        <v>3468</v>
      </c>
      <c r="I1292" s="332" t="s">
        <v>1467</v>
      </c>
      <c r="J1292" s="411">
        <v>1423794.87</v>
      </c>
    </row>
    <row r="1293" spans="2:10" ht="15" x14ac:dyDescent="0.4">
      <c r="B1293" s="340"/>
      <c r="C1293" s="408" t="s">
        <v>2827</v>
      </c>
      <c r="D1293" s="408" t="s">
        <v>1470</v>
      </c>
      <c r="E1293" s="408" t="s">
        <v>3467</v>
      </c>
      <c r="I1293" s="332" t="s">
        <v>1467</v>
      </c>
      <c r="J1293" s="411">
        <v>300000</v>
      </c>
    </row>
    <row r="1294" spans="2:10" ht="15" x14ac:dyDescent="0.4">
      <c r="B1294" s="340"/>
      <c r="C1294" s="408" t="s">
        <v>2827</v>
      </c>
      <c r="D1294" s="408" t="s">
        <v>2841</v>
      </c>
      <c r="E1294" s="408" t="s">
        <v>3467</v>
      </c>
      <c r="I1294" s="332" t="s">
        <v>1467</v>
      </c>
      <c r="J1294" s="411">
        <v>0</v>
      </c>
    </row>
    <row r="1295" spans="2:10" ht="15" x14ac:dyDescent="0.4">
      <c r="B1295" s="340"/>
      <c r="C1295" s="408" t="s">
        <v>2900</v>
      </c>
      <c r="D1295" s="408" t="s">
        <v>1466</v>
      </c>
      <c r="E1295" s="408" t="s">
        <v>1475</v>
      </c>
      <c r="I1295" s="332" t="s">
        <v>1467</v>
      </c>
      <c r="J1295" s="411">
        <v>817.05</v>
      </c>
    </row>
    <row r="1296" spans="2:10" ht="15" x14ac:dyDescent="0.4">
      <c r="B1296" s="340"/>
      <c r="C1296" s="408" t="s">
        <v>2900</v>
      </c>
      <c r="D1296" s="408" t="s">
        <v>1466</v>
      </c>
      <c r="E1296" s="408" t="s">
        <v>1432</v>
      </c>
      <c r="I1296" s="332" t="s">
        <v>1467</v>
      </c>
      <c r="J1296" s="411">
        <v>100.15</v>
      </c>
    </row>
    <row r="1297" spans="2:10" ht="15" x14ac:dyDescent="0.4">
      <c r="B1297" s="340"/>
      <c r="C1297" s="408" t="s">
        <v>2900</v>
      </c>
      <c r="D1297" s="408" t="s">
        <v>1468</v>
      </c>
      <c r="E1297" s="408" t="s">
        <v>1432</v>
      </c>
      <c r="I1297" s="332" t="s">
        <v>1467</v>
      </c>
      <c r="J1297" s="411">
        <v>100.15</v>
      </c>
    </row>
    <row r="1298" spans="2:10" ht="15" x14ac:dyDescent="0.4">
      <c r="B1298" s="340"/>
      <c r="C1298" s="408" t="s">
        <v>3272</v>
      </c>
      <c r="D1298" s="408" t="s">
        <v>1468</v>
      </c>
      <c r="E1298" s="408" t="s">
        <v>3467</v>
      </c>
      <c r="I1298" s="332" t="s">
        <v>1467</v>
      </c>
      <c r="J1298" s="411">
        <v>14600</v>
      </c>
    </row>
    <row r="1299" spans="2:10" ht="15" x14ac:dyDescent="0.4">
      <c r="B1299" s="340"/>
      <c r="C1299" s="408" t="s">
        <v>3272</v>
      </c>
      <c r="D1299" s="408" t="s">
        <v>1468</v>
      </c>
      <c r="E1299" s="408" t="s">
        <v>1432</v>
      </c>
      <c r="I1299" s="332" t="s">
        <v>1467</v>
      </c>
      <c r="J1299" s="411">
        <v>30.41</v>
      </c>
    </row>
    <row r="1300" spans="2:10" ht="15" x14ac:dyDescent="0.4">
      <c r="B1300" s="340"/>
      <c r="C1300" s="408" t="s">
        <v>3273</v>
      </c>
      <c r="D1300" s="408" t="s">
        <v>1468</v>
      </c>
      <c r="E1300" s="408" t="s">
        <v>1432</v>
      </c>
      <c r="I1300" s="332" t="s">
        <v>1467</v>
      </c>
      <c r="J1300" s="411">
        <v>1938.27</v>
      </c>
    </row>
    <row r="1301" spans="2:10" ht="15" x14ac:dyDescent="0.4">
      <c r="B1301" s="340"/>
      <c r="C1301" s="408" t="s">
        <v>3121</v>
      </c>
      <c r="D1301" s="408" t="s">
        <v>1466</v>
      </c>
      <c r="E1301" s="408" t="s">
        <v>1432</v>
      </c>
      <c r="I1301" s="332" t="s">
        <v>1467</v>
      </c>
      <c r="J1301" s="411">
        <v>272.58</v>
      </c>
    </row>
    <row r="1302" spans="2:10" ht="15" x14ac:dyDescent="0.4">
      <c r="B1302" s="340"/>
      <c r="C1302" s="408" t="s">
        <v>3175</v>
      </c>
      <c r="D1302" s="408" t="s">
        <v>1466</v>
      </c>
      <c r="E1302" s="408" t="s">
        <v>3469</v>
      </c>
      <c r="I1302" s="332" t="s">
        <v>1467</v>
      </c>
      <c r="J1302" s="411">
        <v>3018.56</v>
      </c>
    </row>
    <row r="1303" spans="2:10" ht="15" x14ac:dyDescent="0.4">
      <c r="B1303" s="340"/>
      <c r="C1303" s="408" t="s">
        <v>3274</v>
      </c>
      <c r="D1303" s="408" t="s">
        <v>1468</v>
      </c>
      <c r="E1303" s="408" t="s">
        <v>1432</v>
      </c>
      <c r="I1303" s="332" t="s">
        <v>1467</v>
      </c>
      <c r="J1303" s="411">
        <v>15315.3</v>
      </c>
    </row>
    <row r="1304" spans="2:10" ht="15" x14ac:dyDescent="0.4">
      <c r="B1304" s="340"/>
      <c r="C1304" s="408" t="s">
        <v>2767</v>
      </c>
      <c r="D1304" s="408" t="s">
        <v>1466</v>
      </c>
      <c r="E1304" s="408" t="s">
        <v>3468</v>
      </c>
      <c r="I1304" s="332" t="s">
        <v>1467</v>
      </c>
      <c r="J1304" s="411">
        <v>0</v>
      </c>
    </row>
    <row r="1305" spans="2:10" ht="15" x14ac:dyDescent="0.4">
      <c r="B1305" s="340"/>
      <c r="C1305" s="408" t="s">
        <v>2767</v>
      </c>
      <c r="D1305" s="408" t="s">
        <v>1470</v>
      </c>
      <c r="E1305" s="408" t="s">
        <v>1432</v>
      </c>
      <c r="I1305" s="332" t="s">
        <v>1467</v>
      </c>
      <c r="J1305" s="411">
        <v>0</v>
      </c>
    </row>
    <row r="1306" spans="2:10" ht="15" x14ac:dyDescent="0.4">
      <c r="B1306" s="340"/>
      <c r="C1306" s="408" t="s">
        <v>2767</v>
      </c>
      <c r="D1306" s="408" t="s">
        <v>1470</v>
      </c>
      <c r="E1306" s="408" t="s">
        <v>3467</v>
      </c>
      <c r="I1306" s="332" t="s">
        <v>1467</v>
      </c>
      <c r="J1306" s="411">
        <v>0</v>
      </c>
    </row>
    <row r="1307" spans="2:10" ht="15" x14ac:dyDescent="0.4">
      <c r="B1307" s="340"/>
      <c r="C1307" s="408" t="s">
        <v>2767</v>
      </c>
      <c r="D1307" s="408" t="s">
        <v>1468</v>
      </c>
      <c r="E1307" s="408" t="s">
        <v>3467</v>
      </c>
      <c r="I1307" s="332" t="s">
        <v>1467</v>
      </c>
      <c r="J1307" s="411">
        <v>0</v>
      </c>
    </row>
    <row r="1308" spans="2:10" ht="30" x14ac:dyDescent="0.4">
      <c r="B1308" s="340"/>
      <c r="C1308" s="408" t="s">
        <v>3275</v>
      </c>
      <c r="D1308" s="408" t="s">
        <v>1468</v>
      </c>
      <c r="E1308" s="408" t="s">
        <v>1432</v>
      </c>
      <c r="I1308" s="332" t="s">
        <v>1467</v>
      </c>
      <c r="J1308" s="411">
        <v>3325.09</v>
      </c>
    </row>
    <row r="1309" spans="2:10" ht="30" x14ac:dyDescent="0.4">
      <c r="B1309" s="340"/>
      <c r="C1309" s="408" t="s">
        <v>3275</v>
      </c>
      <c r="D1309" s="408" t="s">
        <v>1468</v>
      </c>
      <c r="E1309" s="408" t="s">
        <v>3467</v>
      </c>
      <c r="I1309" s="332" t="s">
        <v>1467</v>
      </c>
      <c r="J1309" s="411">
        <v>750</v>
      </c>
    </row>
    <row r="1310" spans="2:10" ht="15" x14ac:dyDescent="0.4">
      <c r="B1310" s="340"/>
      <c r="C1310" s="408" t="s">
        <v>3122</v>
      </c>
      <c r="D1310" s="408" t="s">
        <v>1466</v>
      </c>
      <c r="E1310" s="408" t="s">
        <v>1432</v>
      </c>
      <c r="I1310" s="332" t="s">
        <v>1467</v>
      </c>
      <c r="J1310" s="411">
        <v>130510.19</v>
      </c>
    </row>
    <row r="1311" spans="2:10" ht="15" x14ac:dyDescent="0.4">
      <c r="B1311" s="340"/>
      <c r="C1311" s="408" t="s">
        <v>3122</v>
      </c>
      <c r="D1311" s="408" t="s">
        <v>1466</v>
      </c>
      <c r="E1311" s="408" t="s">
        <v>3467</v>
      </c>
      <c r="I1311" s="332" t="s">
        <v>1467</v>
      </c>
      <c r="J1311" s="411">
        <v>13866.2</v>
      </c>
    </row>
    <row r="1312" spans="2:10" ht="15" x14ac:dyDescent="0.4">
      <c r="B1312" s="340"/>
      <c r="C1312" s="408" t="s">
        <v>3123</v>
      </c>
      <c r="D1312" s="408" t="s">
        <v>1466</v>
      </c>
      <c r="E1312" s="408" t="s">
        <v>1432</v>
      </c>
      <c r="I1312" s="332" t="s">
        <v>1467</v>
      </c>
      <c r="J1312" s="411">
        <v>40397.54</v>
      </c>
    </row>
    <row r="1313" spans="2:10" ht="15" x14ac:dyDescent="0.4">
      <c r="B1313" s="340"/>
      <c r="C1313" s="408" t="s">
        <v>3123</v>
      </c>
      <c r="D1313" s="408" t="s">
        <v>1468</v>
      </c>
      <c r="E1313" s="408" t="s">
        <v>1432</v>
      </c>
      <c r="I1313" s="332" t="s">
        <v>1467</v>
      </c>
      <c r="J1313" s="411">
        <v>40397.54</v>
      </c>
    </row>
    <row r="1314" spans="2:10" ht="30" x14ac:dyDescent="0.4">
      <c r="B1314" s="340"/>
      <c r="C1314" s="408" t="s">
        <v>3276</v>
      </c>
      <c r="D1314" s="408" t="s">
        <v>1468</v>
      </c>
      <c r="E1314" s="408" t="s">
        <v>3467</v>
      </c>
      <c r="I1314" s="332" t="s">
        <v>1467</v>
      </c>
      <c r="J1314" s="411">
        <v>20000</v>
      </c>
    </row>
    <row r="1315" spans="2:10" ht="30" x14ac:dyDescent="0.4">
      <c r="B1315" s="340"/>
      <c r="C1315" s="408" t="s">
        <v>3276</v>
      </c>
      <c r="D1315" s="408" t="s">
        <v>1468</v>
      </c>
      <c r="E1315" s="408" t="s">
        <v>1432</v>
      </c>
      <c r="I1315" s="332" t="s">
        <v>1467</v>
      </c>
      <c r="J1315" s="411">
        <v>11756.76</v>
      </c>
    </row>
    <row r="1316" spans="2:10" ht="15" x14ac:dyDescent="0.4">
      <c r="B1316" s="340"/>
      <c r="C1316" s="408" t="s">
        <v>3124</v>
      </c>
      <c r="D1316" s="408" t="s">
        <v>1468</v>
      </c>
      <c r="E1316" s="408" t="s">
        <v>3467</v>
      </c>
      <c r="I1316" s="332" t="s">
        <v>1467</v>
      </c>
      <c r="J1316" s="411">
        <v>10750</v>
      </c>
    </row>
    <row r="1317" spans="2:10" ht="15" x14ac:dyDescent="0.4">
      <c r="B1317" s="340"/>
      <c r="C1317" s="408" t="s">
        <v>3124</v>
      </c>
      <c r="D1317" s="408" t="s">
        <v>1468</v>
      </c>
      <c r="E1317" s="408" t="s">
        <v>1432</v>
      </c>
      <c r="I1317" s="332" t="s">
        <v>1467</v>
      </c>
      <c r="J1317" s="411">
        <v>321</v>
      </c>
    </row>
    <row r="1318" spans="2:10" ht="15" x14ac:dyDescent="0.4">
      <c r="B1318" s="340"/>
      <c r="C1318" s="408" t="s">
        <v>3124</v>
      </c>
      <c r="D1318" s="408" t="s">
        <v>1466</v>
      </c>
      <c r="E1318" s="408" t="s">
        <v>1432</v>
      </c>
      <c r="I1318" s="332" t="s">
        <v>1467</v>
      </c>
      <c r="J1318" s="411">
        <v>320.48</v>
      </c>
    </row>
    <row r="1319" spans="2:10" ht="15" x14ac:dyDescent="0.4">
      <c r="B1319" s="340"/>
      <c r="C1319" s="408" t="s">
        <v>2746</v>
      </c>
      <c r="D1319" s="408" t="s">
        <v>1466</v>
      </c>
      <c r="E1319" s="408" t="s">
        <v>3467</v>
      </c>
      <c r="I1319" s="332" t="s">
        <v>1467</v>
      </c>
      <c r="J1319" s="411">
        <v>897624.07000000007</v>
      </c>
    </row>
    <row r="1320" spans="2:10" ht="15" x14ac:dyDescent="0.4">
      <c r="B1320" s="340"/>
      <c r="C1320" s="408" t="s">
        <v>2746</v>
      </c>
      <c r="D1320" s="408" t="s">
        <v>1466</v>
      </c>
      <c r="E1320" s="408" t="s">
        <v>3468</v>
      </c>
      <c r="I1320" s="332" t="s">
        <v>1467</v>
      </c>
      <c r="J1320" s="411">
        <v>218001.9</v>
      </c>
    </row>
    <row r="1321" spans="2:10" ht="15" x14ac:dyDescent="0.4">
      <c r="B1321" s="340"/>
      <c r="C1321" s="408" t="s">
        <v>2746</v>
      </c>
      <c r="D1321" s="408" t="s">
        <v>1466</v>
      </c>
      <c r="E1321" s="408" t="s">
        <v>1475</v>
      </c>
      <c r="I1321" s="332" t="s">
        <v>1467</v>
      </c>
      <c r="J1321" s="411">
        <v>78851.58</v>
      </c>
    </row>
    <row r="1322" spans="2:10" ht="15" x14ac:dyDescent="0.4">
      <c r="B1322" s="340"/>
      <c r="C1322" s="408" t="s">
        <v>2746</v>
      </c>
      <c r="D1322" s="408" t="s">
        <v>1466</v>
      </c>
      <c r="E1322" s="408" t="s">
        <v>1432</v>
      </c>
      <c r="I1322" s="332" t="s">
        <v>1467</v>
      </c>
      <c r="J1322" s="411">
        <v>57231.619999999995</v>
      </c>
    </row>
    <row r="1323" spans="2:10" ht="15" x14ac:dyDescent="0.4">
      <c r="B1323" s="340"/>
      <c r="C1323" s="408" t="s">
        <v>2746</v>
      </c>
      <c r="D1323" s="408" t="s">
        <v>1468</v>
      </c>
      <c r="E1323" s="408" t="s">
        <v>1432</v>
      </c>
      <c r="I1323" s="332" t="s">
        <v>1467</v>
      </c>
      <c r="J1323" s="411">
        <v>36145.410000000003</v>
      </c>
    </row>
    <row r="1324" spans="2:10" ht="15" x14ac:dyDescent="0.4">
      <c r="B1324" s="340"/>
      <c r="C1324" s="408" t="s">
        <v>2746</v>
      </c>
      <c r="D1324" s="408" t="s">
        <v>1468</v>
      </c>
      <c r="E1324" s="408" t="s">
        <v>3467</v>
      </c>
      <c r="I1324" s="332" t="s">
        <v>1467</v>
      </c>
      <c r="J1324" s="411">
        <v>9000</v>
      </c>
    </row>
    <row r="1325" spans="2:10" ht="15" x14ac:dyDescent="0.4">
      <c r="B1325" s="340"/>
      <c r="C1325" s="408" t="s">
        <v>2705</v>
      </c>
      <c r="D1325" s="408" t="s">
        <v>1466</v>
      </c>
      <c r="E1325" s="408" t="s">
        <v>3469</v>
      </c>
      <c r="I1325" s="332" t="s">
        <v>1467</v>
      </c>
      <c r="J1325" s="411">
        <v>6253349.3499999996</v>
      </c>
    </row>
    <row r="1326" spans="2:10" ht="15" x14ac:dyDescent="0.4">
      <c r="B1326" s="340"/>
      <c r="C1326" s="408" t="s">
        <v>2705</v>
      </c>
      <c r="D1326" s="408" t="s">
        <v>1466</v>
      </c>
      <c r="E1326" s="408" t="s">
        <v>3467</v>
      </c>
      <c r="I1326" s="332" t="s">
        <v>1467</v>
      </c>
      <c r="J1326" s="411">
        <v>4317295.97</v>
      </c>
    </row>
    <row r="1327" spans="2:10" ht="15" x14ac:dyDescent="0.4">
      <c r="B1327" s="340"/>
      <c r="C1327" s="408" t="s">
        <v>2705</v>
      </c>
      <c r="D1327" s="408" t="s">
        <v>1466</v>
      </c>
      <c r="E1327" s="408" t="s">
        <v>1475</v>
      </c>
      <c r="I1327" s="332" t="s">
        <v>1467</v>
      </c>
      <c r="J1327" s="411">
        <v>1567840.46</v>
      </c>
    </row>
    <row r="1328" spans="2:10" ht="15" x14ac:dyDescent="0.4">
      <c r="B1328" s="340"/>
      <c r="C1328" s="408" t="s">
        <v>2705</v>
      </c>
      <c r="D1328" s="408" t="s">
        <v>1466</v>
      </c>
      <c r="E1328" s="408" t="s">
        <v>3468</v>
      </c>
      <c r="I1328" s="332" t="s">
        <v>1467</v>
      </c>
      <c r="J1328" s="411">
        <v>196619.76</v>
      </c>
    </row>
    <row r="1329" spans="2:10" ht="15" x14ac:dyDescent="0.4">
      <c r="B1329" s="340"/>
      <c r="C1329" s="408" t="s">
        <v>2705</v>
      </c>
      <c r="D1329" s="408" t="s">
        <v>1468</v>
      </c>
      <c r="E1329" s="408" t="s">
        <v>3467</v>
      </c>
      <c r="I1329" s="332" t="s">
        <v>1467</v>
      </c>
      <c r="J1329" s="411">
        <v>84137.5</v>
      </c>
    </row>
    <row r="1330" spans="2:10" ht="15" x14ac:dyDescent="0.4">
      <c r="B1330" s="340"/>
      <c r="C1330" s="408" t="s">
        <v>2705</v>
      </c>
      <c r="D1330" s="408" t="s">
        <v>1466</v>
      </c>
      <c r="E1330" s="408" t="s">
        <v>1432</v>
      </c>
      <c r="I1330" s="332" t="s">
        <v>1467</v>
      </c>
      <c r="J1330" s="411">
        <v>47512.2</v>
      </c>
    </row>
    <row r="1331" spans="2:10" ht="15" x14ac:dyDescent="0.4">
      <c r="B1331" s="340"/>
      <c r="C1331" s="408" t="s">
        <v>2705</v>
      </c>
      <c r="D1331" s="408" t="s">
        <v>1471</v>
      </c>
      <c r="E1331" s="408" t="s">
        <v>3467</v>
      </c>
      <c r="I1331" s="332" t="s">
        <v>1467</v>
      </c>
      <c r="J1331" s="411">
        <v>0</v>
      </c>
    </row>
    <row r="1332" spans="2:10" ht="15" x14ac:dyDescent="0.4">
      <c r="B1332" s="340"/>
      <c r="C1332" s="408" t="s">
        <v>2661</v>
      </c>
      <c r="D1332" s="408" t="s">
        <v>1466</v>
      </c>
      <c r="E1332" s="408" t="s">
        <v>3469</v>
      </c>
      <c r="I1332" s="332" t="s">
        <v>1467</v>
      </c>
      <c r="J1332" s="411">
        <v>29676978.230000004</v>
      </c>
    </row>
    <row r="1333" spans="2:10" ht="15" x14ac:dyDescent="0.4">
      <c r="B1333" s="340"/>
      <c r="C1333" s="408" t="s">
        <v>2661</v>
      </c>
      <c r="D1333" s="408" t="s">
        <v>1466</v>
      </c>
      <c r="E1333" s="408" t="s">
        <v>3467</v>
      </c>
      <c r="I1333" s="332" t="s">
        <v>1467</v>
      </c>
      <c r="J1333" s="411">
        <v>18466835.440000001</v>
      </c>
    </row>
    <row r="1334" spans="2:10" ht="15" x14ac:dyDescent="0.4">
      <c r="B1334" s="340"/>
      <c r="C1334" s="408" t="s">
        <v>2661</v>
      </c>
      <c r="D1334" s="408" t="s">
        <v>1466</v>
      </c>
      <c r="E1334" s="408" t="s">
        <v>1475</v>
      </c>
      <c r="I1334" s="332" t="s">
        <v>1467</v>
      </c>
      <c r="J1334" s="411">
        <v>12493700.99</v>
      </c>
    </row>
    <row r="1335" spans="2:10" ht="15" x14ac:dyDescent="0.4">
      <c r="B1335" s="340"/>
      <c r="C1335" s="408" t="s">
        <v>2661</v>
      </c>
      <c r="D1335" s="408" t="s">
        <v>1466</v>
      </c>
      <c r="E1335" s="408" t="s">
        <v>3468</v>
      </c>
      <c r="I1335" s="332" t="s">
        <v>1467</v>
      </c>
      <c r="J1335" s="411">
        <v>7397825.3399999999</v>
      </c>
    </row>
    <row r="1336" spans="2:10" ht="15" x14ac:dyDescent="0.4">
      <c r="B1336" s="340"/>
      <c r="C1336" s="408" t="s">
        <v>2661</v>
      </c>
      <c r="D1336" s="408" t="s">
        <v>1470</v>
      </c>
      <c r="E1336" s="408" t="s">
        <v>3469</v>
      </c>
      <c r="I1336" s="332" t="s">
        <v>1467</v>
      </c>
      <c r="J1336" s="411">
        <v>3666830</v>
      </c>
    </row>
    <row r="1337" spans="2:10" ht="15" x14ac:dyDescent="0.4">
      <c r="B1337" s="340"/>
      <c r="C1337" s="408" t="s">
        <v>2661</v>
      </c>
      <c r="D1337" s="408" t="s">
        <v>1468</v>
      </c>
      <c r="E1337" s="408" t="s">
        <v>3467</v>
      </c>
      <c r="I1337" s="332" t="s">
        <v>1467</v>
      </c>
      <c r="J1337" s="411">
        <v>231842</v>
      </c>
    </row>
    <row r="1338" spans="2:10" ht="15" x14ac:dyDescent="0.4">
      <c r="B1338" s="340"/>
      <c r="C1338" s="408" t="s">
        <v>2661</v>
      </c>
      <c r="D1338" s="408" t="s">
        <v>1466</v>
      </c>
      <c r="E1338" s="408" t="s">
        <v>1432</v>
      </c>
      <c r="I1338" s="332" t="s">
        <v>1467</v>
      </c>
      <c r="J1338" s="411">
        <v>5491.77</v>
      </c>
    </row>
    <row r="1339" spans="2:10" ht="15" x14ac:dyDescent="0.4">
      <c r="B1339" s="340"/>
      <c r="C1339" s="408" t="s">
        <v>2661</v>
      </c>
      <c r="D1339" s="408" t="s">
        <v>1468</v>
      </c>
      <c r="E1339" s="408" t="s">
        <v>1432</v>
      </c>
      <c r="I1339" s="332" t="s">
        <v>1467</v>
      </c>
      <c r="J1339" s="411">
        <v>5491.77</v>
      </c>
    </row>
    <row r="1340" spans="2:10" ht="15" x14ac:dyDescent="0.4">
      <c r="B1340" s="340"/>
      <c r="C1340" s="408" t="s">
        <v>2661</v>
      </c>
      <c r="D1340" s="408" t="s">
        <v>1471</v>
      </c>
      <c r="E1340" s="408" t="s">
        <v>3467</v>
      </c>
      <c r="I1340" s="332" t="s">
        <v>1467</v>
      </c>
      <c r="J1340" s="411">
        <v>0</v>
      </c>
    </row>
    <row r="1341" spans="2:10" ht="15" x14ac:dyDescent="0.4">
      <c r="B1341" s="340"/>
      <c r="C1341" s="408" t="s">
        <v>3125</v>
      </c>
      <c r="D1341" s="408" t="s">
        <v>1466</v>
      </c>
      <c r="E1341" s="408" t="s">
        <v>1432</v>
      </c>
      <c r="I1341" s="332" t="s">
        <v>1467</v>
      </c>
      <c r="J1341" s="411">
        <v>72037.58</v>
      </c>
    </row>
    <row r="1342" spans="2:10" ht="15" x14ac:dyDescent="0.4">
      <c r="B1342" s="340"/>
      <c r="C1342" s="408" t="s">
        <v>3125</v>
      </c>
      <c r="D1342" s="408" t="s">
        <v>1468</v>
      </c>
      <c r="E1342" s="408" t="s">
        <v>3467</v>
      </c>
      <c r="I1342" s="332" t="s">
        <v>1467</v>
      </c>
      <c r="J1342" s="411">
        <v>46195.25</v>
      </c>
    </row>
    <row r="1343" spans="2:10" ht="30" x14ac:dyDescent="0.4">
      <c r="B1343" s="340"/>
      <c r="C1343" s="408" t="s">
        <v>3277</v>
      </c>
      <c r="D1343" s="408" t="s">
        <v>1468</v>
      </c>
      <c r="E1343" s="408" t="s">
        <v>1432</v>
      </c>
      <c r="I1343" s="332" t="s">
        <v>1467</v>
      </c>
      <c r="J1343" s="411">
        <v>775</v>
      </c>
    </row>
    <row r="1344" spans="2:10" ht="15" x14ac:dyDescent="0.4">
      <c r="B1344" s="340"/>
      <c r="C1344" s="408" t="s">
        <v>2819</v>
      </c>
      <c r="D1344" s="408" t="s">
        <v>1466</v>
      </c>
      <c r="E1344" s="408" t="s">
        <v>3467</v>
      </c>
      <c r="I1344" s="332" t="s">
        <v>1467</v>
      </c>
      <c r="J1344" s="411">
        <v>1399668.1</v>
      </c>
    </row>
    <row r="1345" spans="2:10" ht="15" x14ac:dyDescent="0.4">
      <c r="B1345" s="340"/>
      <c r="C1345" s="408" t="s">
        <v>2819</v>
      </c>
      <c r="D1345" s="408" t="s">
        <v>1466</v>
      </c>
      <c r="E1345" s="408" t="s">
        <v>1432</v>
      </c>
      <c r="I1345" s="332" t="s">
        <v>1467</v>
      </c>
      <c r="J1345" s="411">
        <v>47070.14</v>
      </c>
    </row>
    <row r="1346" spans="2:10" ht="15" x14ac:dyDescent="0.4">
      <c r="B1346" s="340"/>
      <c r="C1346" s="408" t="s">
        <v>2819</v>
      </c>
      <c r="D1346" s="408" t="s">
        <v>1466</v>
      </c>
      <c r="E1346" s="408" t="s">
        <v>3468</v>
      </c>
      <c r="I1346" s="332" t="s">
        <v>1467</v>
      </c>
      <c r="J1346" s="411">
        <v>209.37</v>
      </c>
    </row>
    <row r="1347" spans="2:10" ht="15" x14ac:dyDescent="0.4">
      <c r="B1347" s="340"/>
      <c r="C1347" s="408" t="s">
        <v>2632</v>
      </c>
      <c r="D1347" s="408" t="s">
        <v>1466</v>
      </c>
      <c r="E1347" s="408" t="s">
        <v>3469</v>
      </c>
      <c r="I1347" s="332" t="s">
        <v>1467</v>
      </c>
      <c r="J1347" s="411">
        <v>2487416.09</v>
      </c>
    </row>
    <row r="1348" spans="2:10" ht="15" x14ac:dyDescent="0.4">
      <c r="B1348" s="340"/>
      <c r="C1348" s="408" t="s">
        <v>2632</v>
      </c>
      <c r="D1348" s="408" t="s">
        <v>1466</v>
      </c>
      <c r="E1348" s="408" t="s">
        <v>1475</v>
      </c>
      <c r="I1348" s="332" t="s">
        <v>1467</v>
      </c>
      <c r="J1348" s="411">
        <v>2385887.4500000002</v>
      </c>
    </row>
    <row r="1349" spans="2:10" ht="15" x14ac:dyDescent="0.4">
      <c r="B1349" s="340"/>
      <c r="C1349" s="408" t="s">
        <v>2632</v>
      </c>
      <c r="D1349" s="408" t="s">
        <v>1466</v>
      </c>
      <c r="E1349" s="408" t="s">
        <v>3467</v>
      </c>
      <c r="I1349" s="332" t="s">
        <v>1467</v>
      </c>
      <c r="J1349" s="411">
        <v>1440034.5100000002</v>
      </c>
    </row>
    <row r="1350" spans="2:10" ht="15" x14ac:dyDescent="0.4">
      <c r="B1350" s="340"/>
      <c r="C1350" s="408" t="s">
        <v>2632</v>
      </c>
      <c r="D1350" s="408" t="s">
        <v>1466</v>
      </c>
      <c r="E1350" s="408" t="s">
        <v>3468</v>
      </c>
      <c r="I1350" s="332" t="s">
        <v>1467</v>
      </c>
      <c r="J1350" s="411">
        <v>524338.65</v>
      </c>
    </row>
    <row r="1351" spans="2:10" ht="15" x14ac:dyDescent="0.4">
      <c r="B1351" s="340"/>
      <c r="C1351" s="408" t="s">
        <v>2632</v>
      </c>
      <c r="D1351" s="408" t="s">
        <v>1466</v>
      </c>
      <c r="E1351" s="408" t="s">
        <v>1432</v>
      </c>
      <c r="I1351" s="332" t="s">
        <v>1467</v>
      </c>
      <c r="J1351" s="411">
        <v>250359.89</v>
      </c>
    </row>
    <row r="1352" spans="2:10" ht="15" x14ac:dyDescent="0.4">
      <c r="B1352" s="340"/>
      <c r="C1352" s="408" t="s">
        <v>2632</v>
      </c>
      <c r="D1352" s="408" t="s">
        <v>1468</v>
      </c>
      <c r="E1352" s="408" t="s">
        <v>1432</v>
      </c>
      <c r="I1352" s="332" t="s">
        <v>1467</v>
      </c>
      <c r="J1352" s="411">
        <v>250359.88</v>
      </c>
    </row>
    <row r="1353" spans="2:10" ht="15" x14ac:dyDescent="0.4">
      <c r="B1353" s="340"/>
      <c r="C1353" s="408" t="s">
        <v>2632</v>
      </c>
      <c r="D1353" s="408" t="s">
        <v>1468</v>
      </c>
      <c r="E1353" s="408" t="s">
        <v>3467</v>
      </c>
      <c r="I1353" s="332" t="s">
        <v>1467</v>
      </c>
      <c r="J1353" s="411">
        <v>82692</v>
      </c>
    </row>
    <row r="1354" spans="2:10" ht="15" x14ac:dyDescent="0.4">
      <c r="B1354" s="340"/>
      <c r="C1354" s="408" t="s">
        <v>3278</v>
      </c>
      <c r="D1354" s="408" t="s">
        <v>1468</v>
      </c>
      <c r="E1354" s="408" t="s">
        <v>1432</v>
      </c>
      <c r="I1354" s="332" t="s">
        <v>1467</v>
      </c>
      <c r="J1354" s="411">
        <v>205.06</v>
      </c>
    </row>
    <row r="1355" spans="2:10" ht="15" x14ac:dyDescent="0.4">
      <c r="B1355" s="340"/>
      <c r="C1355" s="408" t="s">
        <v>3278</v>
      </c>
      <c r="D1355" s="408" t="s">
        <v>1468</v>
      </c>
      <c r="E1355" s="408" t="s">
        <v>3467</v>
      </c>
      <c r="I1355" s="332" t="s">
        <v>1467</v>
      </c>
      <c r="J1355" s="411">
        <v>100</v>
      </c>
    </row>
    <row r="1356" spans="2:10" ht="15" x14ac:dyDescent="0.4">
      <c r="B1356" s="340"/>
      <c r="C1356" s="408" t="s">
        <v>3126</v>
      </c>
      <c r="D1356" s="408" t="s">
        <v>1466</v>
      </c>
      <c r="E1356" s="408" t="s">
        <v>1432</v>
      </c>
      <c r="I1356" s="332" t="s">
        <v>1467</v>
      </c>
      <c r="J1356" s="411">
        <v>224.23</v>
      </c>
    </row>
    <row r="1357" spans="2:10" ht="15" x14ac:dyDescent="0.4">
      <c r="B1357" s="340"/>
      <c r="C1357" s="408" t="s">
        <v>3126</v>
      </c>
      <c r="D1357" s="408" t="s">
        <v>1468</v>
      </c>
      <c r="E1357" s="408" t="s">
        <v>1432</v>
      </c>
      <c r="I1357" s="332" t="s">
        <v>1467</v>
      </c>
      <c r="J1357" s="411">
        <v>18.739999999999998</v>
      </c>
    </row>
    <row r="1358" spans="2:10" ht="15" x14ac:dyDescent="0.4">
      <c r="B1358" s="340"/>
      <c r="C1358" s="408" t="s">
        <v>2627</v>
      </c>
      <c r="D1358" s="408" t="s">
        <v>1468</v>
      </c>
      <c r="E1358" s="408" t="s">
        <v>1432</v>
      </c>
      <c r="I1358" s="332" t="s">
        <v>1467</v>
      </c>
      <c r="J1358" s="411">
        <v>1054741.93</v>
      </c>
    </row>
    <row r="1359" spans="2:10" ht="15" x14ac:dyDescent="0.4">
      <c r="B1359" s="340"/>
      <c r="C1359" s="408" t="s">
        <v>2627</v>
      </c>
      <c r="D1359" s="408" t="s">
        <v>1466</v>
      </c>
      <c r="E1359" s="408" t="s">
        <v>1432</v>
      </c>
      <c r="I1359" s="332" t="s">
        <v>1467</v>
      </c>
      <c r="J1359" s="411">
        <v>935675.79</v>
      </c>
    </row>
    <row r="1360" spans="2:10" ht="15" x14ac:dyDescent="0.4">
      <c r="B1360" s="340"/>
      <c r="C1360" s="408" t="s">
        <v>2627</v>
      </c>
      <c r="D1360" s="408" t="s">
        <v>1468</v>
      </c>
      <c r="E1360" s="408" t="s">
        <v>3467</v>
      </c>
      <c r="I1360" s="332" t="s">
        <v>1467</v>
      </c>
      <c r="J1360" s="411">
        <v>191467.72999999998</v>
      </c>
    </row>
    <row r="1361" spans="2:10" ht="15" x14ac:dyDescent="0.4">
      <c r="B1361" s="340"/>
      <c r="C1361" s="408" t="s">
        <v>2627</v>
      </c>
      <c r="D1361" s="408" t="s">
        <v>1466</v>
      </c>
      <c r="E1361" s="408" t="s">
        <v>3469</v>
      </c>
      <c r="I1361" s="332" t="s">
        <v>1467</v>
      </c>
      <c r="J1361" s="411">
        <v>99194.579999999987</v>
      </c>
    </row>
    <row r="1362" spans="2:10" ht="15" x14ac:dyDescent="0.4">
      <c r="B1362" s="340"/>
      <c r="C1362" s="408" t="s">
        <v>2627</v>
      </c>
      <c r="D1362" s="408" t="s">
        <v>1466</v>
      </c>
      <c r="E1362" s="408" t="s">
        <v>3467</v>
      </c>
      <c r="I1362" s="332" t="s">
        <v>1467</v>
      </c>
      <c r="J1362" s="411">
        <v>82108.989999999991</v>
      </c>
    </row>
    <row r="1363" spans="2:10" ht="15" x14ac:dyDescent="0.4">
      <c r="B1363" s="340"/>
      <c r="C1363" s="408" t="s">
        <v>2627</v>
      </c>
      <c r="D1363" s="408" t="s">
        <v>1466</v>
      </c>
      <c r="E1363" s="408" t="s">
        <v>1475</v>
      </c>
      <c r="I1363" s="332" t="s">
        <v>1467</v>
      </c>
      <c r="J1363" s="411">
        <v>49172.869999999995</v>
      </c>
    </row>
    <row r="1364" spans="2:10" ht="15" x14ac:dyDescent="0.4">
      <c r="B1364" s="340"/>
      <c r="C1364" s="408" t="s">
        <v>2627</v>
      </c>
      <c r="D1364" s="408" t="s">
        <v>1466</v>
      </c>
      <c r="E1364" s="408" t="s">
        <v>3468</v>
      </c>
      <c r="I1364" s="332" t="s">
        <v>1467</v>
      </c>
      <c r="J1364" s="411">
        <v>47232.04</v>
      </c>
    </row>
    <row r="1365" spans="2:10" ht="15" x14ac:dyDescent="0.4">
      <c r="B1365" s="340"/>
      <c r="C1365" s="408" t="s">
        <v>3127</v>
      </c>
      <c r="D1365" s="408" t="s">
        <v>1468</v>
      </c>
      <c r="E1365" s="408" t="s">
        <v>1432</v>
      </c>
      <c r="I1365" s="332" t="s">
        <v>1467</v>
      </c>
      <c r="J1365" s="411">
        <v>2055</v>
      </c>
    </row>
    <row r="1366" spans="2:10" ht="15" x14ac:dyDescent="0.4">
      <c r="B1366" s="340"/>
      <c r="C1366" s="408" t="s">
        <v>3127</v>
      </c>
      <c r="D1366" s="408" t="s">
        <v>1466</v>
      </c>
      <c r="E1366" s="408" t="s">
        <v>1432</v>
      </c>
      <c r="I1366" s="332" t="s">
        <v>1467</v>
      </c>
      <c r="J1366" s="411">
        <v>1403.4</v>
      </c>
    </row>
    <row r="1367" spans="2:10" ht="30" x14ac:dyDescent="0.4">
      <c r="B1367" s="340"/>
      <c r="C1367" s="408" t="s">
        <v>3183</v>
      </c>
      <c r="D1367" s="408" t="s">
        <v>1466</v>
      </c>
      <c r="E1367" s="408" t="s">
        <v>3467</v>
      </c>
      <c r="I1367" s="332" t="s">
        <v>1467</v>
      </c>
      <c r="J1367" s="411">
        <v>1280.26</v>
      </c>
    </row>
    <row r="1368" spans="2:10" ht="30" x14ac:dyDescent="0.4">
      <c r="B1368" s="340"/>
      <c r="C1368" s="408" t="s">
        <v>3183</v>
      </c>
      <c r="D1368" s="408" t="s">
        <v>1468</v>
      </c>
      <c r="E1368" s="408" t="s">
        <v>1432</v>
      </c>
      <c r="I1368" s="332" t="s">
        <v>1467</v>
      </c>
      <c r="J1368" s="411">
        <v>383.15</v>
      </c>
    </row>
    <row r="1369" spans="2:10" ht="15" x14ac:dyDescent="0.4">
      <c r="B1369" s="340"/>
      <c r="C1369" s="408" t="s">
        <v>3279</v>
      </c>
      <c r="D1369" s="408" t="s">
        <v>1468</v>
      </c>
      <c r="E1369" s="408" t="s">
        <v>3467</v>
      </c>
      <c r="I1369" s="332" t="s">
        <v>1467</v>
      </c>
      <c r="J1369" s="411">
        <v>9100</v>
      </c>
    </row>
    <row r="1370" spans="2:10" ht="15" x14ac:dyDescent="0.4">
      <c r="B1370" s="340"/>
      <c r="C1370" s="408" t="s">
        <v>3279</v>
      </c>
      <c r="D1370" s="408" t="s">
        <v>1468</v>
      </c>
      <c r="E1370" s="408" t="s">
        <v>1432</v>
      </c>
      <c r="I1370" s="332" t="s">
        <v>1467</v>
      </c>
      <c r="J1370" s="411">
        <v>4.3899999999999997</v>
      </c>
    </row>
    <row r="1371" spans="2:10" ht="15" x14ac:dyDescent="0.4">
      <c r="B1371" s="340"/>
      <c r="C1371" s="408" t="s">
        <v>3128</v>
      </c>
      <c r="D1371" s="408" t="s">
        <v>1466</v>
      </c>
      <c r="E1371" s="408" t="s">
        <v>1432</v>
      </c>
      <c r="I1371" s="332" t="s">
        <v>1467</v>
      </c>
      <c r="J1371" s="411">
        <v>46841.53</v>
      </c>
    </row>
    <row r="1372" spans="2:10" ht="15" x14ac:dyDescent="0.4">
      <c r="B1372" s="340"/>
      <c r="C1372" s="408" t="s">
        <v>3128</v>
      </c>
      <c r="D1372" s="408" t="s">
        <v>1468</v>
      </c>
      <c r="E1372" s="408" t="s">
        <v>1432</v>
      </c>
      <c r="I1372" s="332" t="s">
        <v>1467</v>
      </c>
      <c r="J1372" s="411">
        <v>46841.53</v>
      </c>
    </row>
    <row r="1373" spans="2:10" ht="15" x14ac:dyDescent="0.4">
      <c r="B1373" s="340"/>
      <c r="C1373" s="408" t="s">
        <v>3128</v>
      </c>
      <c r="D1373" s="408" t="s">
        <v>1466</v>
      </c>
      <c r="E1373" s="408" t="s">
        <v>3467</v>
      </c>
      <c r="I1373" s="332" t="s">
        <v>1467</v>
      </c>
      <c r="J1373" s="411">
        <v>9855</v>
      </c>
    </row>
    <row r="1374" spans="2:10" ht="15" x14ac:dyDescent="0.4">
      <c r="B1374" s="340"/>
      <c r="C1374" s="408" t="s">
        <v>3280</v>
      </c>
      <c r="D1374" s="408" t="s">
        <v>1468</v>
      </c>
      <c r="E1374" s="408" t="s">
        <v>1432</v>
      </c>
      <c r="I1374" s="332" t="s">
        <v>1467</v>
      </c>
      <c r="J1374" s="411">
        <v>158.32</v>
      </c>
    </row>
    <row r="1375" spans="2:10" ht="15" x14ac:dyDescent="0.4">
      <c r="B1375" s="340"/>
      <c r="C1375" s="408" t="s">
        <v>2637</v>
      </c>
      <c r="D1375" s="408" t="s">
        <v>1466</v>
      </c>
      <c r="E1375" s="408" t="s">
        <v>3467</v>
      </c>
      <c r="I1375" s="332" t="s">
        <v>1467</v>
      </c>
      <c r="J1375" s="411">
        <v>153673.92000000001</v>
      </c>
    </row>
    <row r="1376" spans="2:10" ht="15" x14ac:dyDescent="0.4">
      <c r="B1376" s="340"/>
      <c r="C1376" s="408" t="s">
        <v>2637</v>
      </c>
      <c r="D1376" s="408" t="s">
        <v>1468</v>
      </c>
      <c r="E1376" s="408" t="s">
        <v>3467</v>
      </c>
      <c r="I1376" s="332" t="s">
        <v>1467</v>
      </c>
      <c r="J1376" s="411">
        <v>106125</v>
      </c>
    </row>
    <row r="1377" spans="2:10" ht="15" x14ac:dyDescent="0.4">
      <c r="B1377" s="340"/>
      <c r="C1377" s="408" t="s">
        <v>2637</v>
      </c>
      <c r="D1377" s="408" t="s">
        <v>1466</v>
      </c>
      <c r="E1377" s="408" t="s">
        <v>1432</v>
      </c>
      <c r="I1377" s="332" t="s">
        <v>1467</v>
      </c>
      <c r="J1377" s="411">
        <v>47823.82</v>
      </c>
    </row>
    <row r="1378" spans="2:10" ht="15" x14ac:dyDescent="0.4">
      <c r="B1378" s="340"/>
      <c r="C1378" s="408" t="s">
        <v>2637</v>
      </c>
      <c r="D1378" s="408" t="s">
        <v>1468</v>
      </c>
      <c r="E1378" s="408" t="s">
        <v>1432</v>
      </c>
      <c r="I1378" s="332" t="s">
        <v>1467</v>
      </c>
      <c r="J1378" s="411">
        <v>33275.71</v>
      </c>
    </row>
    <row r="1379" spans="2:10" ht="15" x14ac:dyDescent="0.4">
      <c r="B1379" s="340"/>
      <c r="C1379" s="408" t="s">
        <v>2637</v>
      </c>
      <c r="D1379" s="408" t="s">
        <v>1466</v>
      </c>
      <c r="E1379" s="408" t="s">
        <v>1475</v>
      </c>
      <c r="I1379" s="332" t="s">
        <v>1467</v>
      </c>
      <c r="J1379" s="411">
        <v>0</v>
      </c>
    </row>
    <row r="1380" spans="2:10" ht="15" x14ac:dyDescent="0.4">
      <c r="B1380" s="340"/>
      <c r="C1380" s="408" t="s">
        <v>2637</v>
      </c>
      <c r="D1380" s="408" t="s">
        <v>1466</v>
      </c>
      <c r="E1380" s="408" t="s">
        <v>3468</v>
      </c>
      <c r="I1380" s="332" t="s">
        <v>1467</v>
      </c>
      <c r="J1380" s="411">
        <v>0</v>
      </c>
    </row>
    <row r="1381" spans="2:10" ht="15" x14ac:dyDescent="0.4">
      <c r="B1381" s="340"/>
      <c r="C1381" s="408" t="s">
        <v>2637</v>
      </c>
      <c r="D1381" s="408" t="s">
        <v>1471</v>
      </c>
      <c r="E1381" s="408" t="s">
        <v>3467</v>
      </c>
      <c r="I1381" s="332" t="s">
        <v>1467</v>
      </c>
      <c r="J1381" s="411">
        <v>0</v>
      </c>
    </row>
    <row r="1382" spans="2:10" ht="15" x14ac:dyDescent="0.4">
      <c r="B1382" s="340"/>
      <c r="C1382" s="408" t="s">
        <v>3281</v>
      </c>
      <c r="D1382" s="408" t="s">
        <v>1468</v>
      </c>
      <c r="E1382" s="408" t="s">
        <v>1432</v>
      </c>
      <c r="I1382" s="332" t="s">
        <v>1467</v>
      </c>
      <c r="J1382" s="411">
        <v>39734.53</v>
      </c>
    </row>
    <row r="1383" spans="2:10" ht="15" x14ac:dyDescent="0.4">
      <c r="B1383" s="340"/>
      <c r="C1383" s="408" t="s">
        <v>3281</v>
      </c>
      <c r="D1383" s="408" t="s">
        <v>1466</v>
      </c>
      <c r="E1383" s="408" t="s">
        <v>3468</v>
      </c>
      <c r="I1383" s="332" t="s">
        <v>1467</v>
      </c>
      <c r="J1383" s="411">
        <v>0</v>
      </c>
    </row>
    <row r="1384" spans="2:10" ht="15" x14ac:dyDescent="0.4">
      <c r="B1384" s="340"/>
      <c r="C1384" s="408" t="s">
        <v>3129</v>
      </c>
      <c r="D1384" s="408" t="s">
        <v>1468</v>
      </c>
      <c r="E1384" s="408" t="s">
        <v>1432</v>
      </c>
      <c r="I1384" s="332" t="s">
        <v>1467</v>
      </c>
      <c r="J1384" s="411">
        <v>68696.210000000006</v>
      </c>
    </row>
    <row r="1385" spans="2:10" ht="15" x14ac:dyDescent="0.4">
      <c r="B1385" s="340"/>
      <c r="C1385" s="408" t="s">
        <v>3129</v>
      </c>
      <c r="D1385" s="408" t="s">
        <v>1466</v>
      </c>
      <c r="E1385" s="408" t="s">
        <v>1432</v>
      </c>
      <c r="I1385" s="332" t="s">
        <v>1467</v>
      </c>
      <c r="J1385" s="411">
        <v>63181.57</v>
      </c>
    </row>
    <row r="1386" spans="2:10" ht="15" x14ac:dyDescent="0.4">
      <c r="B1386" s="340"/>
      <c r="C1386" s="408" t="s">
        <v>2011</v>
      </c>
      <c r="D1386" s="408" t="s">
        <v>1466</v>
      </c>
      <c r="E1386" s="408" t="s">
        <v>3467</v>
      </c>
      <c r="I1386" s="332" t="s">
        <v>1467</v>
      </c>
      <c r="J1386" s="411">
        <v>481626.45</v>
      </c>
    </row>
    <row r="1387" spans="2:10" ht="15" x14ac:dyDescent="0.4">
      <c r="B1387" s="340"/>
      <c r="C1387" s="408" t="s">
        <v>2011</v>
      </c>
      <c r="D1387" s="408" t="s">
        <v>1466</v>
      </c>
      <c r="E1387" s="408" t="s">
        <v>1432</v>
      </c>
      <c r="I1387" s="332" t="s">
        <v>1467</v>
      </c>
      <c r="J1387" s="411">
        <v>21644.03</v>
      </c>
    </row>
    <row r="1388" spans="2:10" ht="15" x14ac:dyDescent="0.4">
      <c r="B1388" s="340"/>
      <c r="C1388" s="408" t="s">
        <v>2011</v>
      </c>
      <c r="D1388" s="408" t="s">
        <v>1468</v>
      </c>
      <c r="E1388" s="408" t="s">
        <v>1432</v>
      </c>
      <c r="I1388" s="332" t="s">
        <v>1467</v>
      </c>
      <c r="J1388" s="411">
        <v>21644</v>
      </c>
    </row>
    <row r="1389" spans="2:10" ht="15" x14ac:dyDescent="0.4">
      <c r="B1389" s="340"/>
      <c r="C1389" s="408" t="s">
        <v>2011</v>
      </c>
      <c r="D1389" s="408" t="s">
        <v>1468</v>
      </c>
      <c r="E1389" s="408" t="s">
        <v>3467</v>
      </c>
      <c r="I1389" s="332" t="s">
        <v>1467</v>
      </c>
      <c r="J1389" s="411">
        <v>16400</v>
      </c>
    </row>
    <row r="1390" spans="2:10" ht="15" x14ac:dyDescent="0.4">
      <c r="B1390" s="340"/>
      <c r="C1390" s="408" t="s">
        <v>2011</v>
      </c>
      <c r="D1390" s="408" t="s">
        <v>1470</v>
      </c>
      <c r="E1390" s="408" t="s">
        <v>3467</v>
      </c>
      <c r="I1390" s="332" t="s">
        <v>1467</v>
      </c>
      <c r="J1390" s="411">
        <v>14055.52</v>
      </c>
    </row>
    <row r="1391" spans="2:10" ht="15" x14ac:dyDescent="0.4">
      <c r="B1391" s="340"/>
      <c r="C1391" s="408" t="s">
        <v>2011</v>
      </c>
      <c r="D1391" s="408" t="s">
        <v>1466</v>
      </c>
      <c r="E1391" s="408" t="s">
        <v>3469</v>
      </c>
      <c r="I1391" s="332" t="s">
        <v>1467</v>
      </c>
      <c r="J1391" s="411">
        <v>10582.92</v>
      </c>
    </row>
    <row r="1392" spans="2:10" ht="15" x14ac:dyDescent="0.4">
      <c r="B1392" s="340"/>
      <c r="C1392" s="408" t="s">
        <v>2873</v>
      </c>
      <c r="D1392" s="408" t="s">
        <v>1466</v>
      </c>
      <c r="E1392" s="408" t="s">
        <v>1475</v>
      </c>
      <c r="I1392" s="332" t="s">
        <v>1467</v>
      </c>
      <c r="J1392" s="411">
        <v>13654.880000000001</v>
      </c>
    </row>
    <row r="1393" spans="2:10" ht="15" x14ac:dyDescent="0.4">
      <c r="B1393" s="340"/>
      <c r="C1393" s="408" t="s">
        <v>2873</v>
      </c>
      <c r="D1393" s="408" t="s">
        <v>1466</v>
      </c>
      <c r="E1393" s="408" t="s">
        <v>1432</v>
      </c>
      <c r="I1393" s="332" t="s">
        <v>1467</v>
      </c>
      <c r="J1393" s="411">
        <v>10669.32</v>
      </c>
    </row>
    <row r="1394" spans="2:10" ht="15" x14ac:dyDescent="0.4">
      <c r="B1394" s="340"/>
      <c r="C1394" s="408" t="s">
        <v>2873</v>
      </c>
      <c r="D1394" s="408" t="s">
        <v>1466</v>
      </c>
      <c r="E1394" s="408" t="s">
        <v>3467</v>
      </c>
      <c r="I1394" s="332" t="s">
        <v>1467</v>
      </c>
      <c r="J1394" s="411">
        <v>1555</v>
      </c>
    </row>
    <row r="1395" spans="2:10" ht="15" x14ac:dyDescent="0.4">
      <c r="B1395" s="340"/>
      <c r="C1395" s="408" t="s">
        <v>3180</v>
      </c>
      <c r="D1395" s="408" t="s">
        <v>1466</v>
      </c>
      <c r="E1395" s="408" t="s">
        <v>1432</v>
      </c>
      <c r="I1395" s="332" t="s">
        <v>1467</v>
      </c>
      <c r="J1395" s="411">
        <v>3226.69</v>
      </c>
    </row>
    <row r="1396" spans="2:10" ht="15" x14ac:dyDescent="0.4">
      <c r="B1396" s="340"/>
      <c r="C1396" s="408" t="s">
        <v>2760</v>
      </c>
      <c r="D1396" s="408" t="s">
        <v>1466</v>
      </c>
      <c r="E1396" s="408" t="s">
        <v>3469</v>
      </c>
      <c r="I1396" s="332" t="s">
        <v>1467</v>
      </c>
      <c r="J1396" s="411">
        <v>178021.25</v>
      </c>
    </row>
    <row r="1397" spans="2:10" ht="15" x14ac:dyDescent="0.4">
      <c r="B1397" s="340"/>
      <c r="C1397" s="408" t="s">
        <v>2760</v>
      </c>
      <c r="D1397" s="408" t="s">
        <v>1468</v>
      </c>
      <c r="E1397" s="408" t="s">
        <v>1432</v>
      </c>
      <c r="I1397" s="332" t="s">
        <v>1467</v>
      </c>
      <c r="J1397" s="411">
        <v>13244.88</v>
      </c>
    </row>
    <row r="1398" spans="2:10" ht="15" x14ac:dyDescent="0.4">
      <c r="B1398" s="340"/>
      <c r="C1398" s="408" t="s">
        <v>2760</v>
      </c>
      <c r="D1398" s="408" t="s">
        <v>1468</v>
      </c>
      <c r="E1398" s="408" t="s">
        <v>3467</v>
      </c>
      <c r="I1398" s="332" t="s">
        <v>1467</v>
      </c>
      <c r="J1398" s="411">
        <v>5000</v>
      </c>
    </row>
    <row r="1399" spans="2:10" ht="15" x14ac:dyDescent="0.4">
      <c r="B1399" s="340"/>
      <c r="C1399" s="408" t="s">
        <v>2760</v>
      </c>
      <c r="D1399" s="408" t="s">
        <v>1466</v>
      </c>
      <c r="E1399" s="408" t="s">
        <v>3468</v>
      </c>
      <c r="I1399" s="332" t="s">
        <v>1467</v>
      </c>
      <c r="J1399" s="411">
        <v>133.58000000000001</v>
      </c>
    </row>
    <row r="1400" spans="2:10" ht="15" x14ac:dyDescent="0.4">
      <c r="B1400" s="340"/>
      <c r="C1400" s="408" t="s">
        <v>2760</v>
      </c>
      <c r="D1400" s="408" t="s">
        <v>1466</v>
      </c>
      <c r="E1400" s="408" t="s">
        <v>1432</v>
      </c>
      <c r="I1400" s="332" t="s">
        <v>1467</v>
      </c>
      <c r="J1400" s="411">
        <v>0</v>
      </c>
    </row>
    <row r="1401" spans="2:10" ht="15" x14ac:dyDescent="0.4">
      <c r="B1401" s="340"/>
      <c r="C1401" s="408" t="s">
        <v>2760</v>
      </c>
      <c r="D1401" s="408" t="s">
        <v>1466</v>
      </c>
      <c r="E1401" s="408" t="s">
        <v>1475</v>
      </c>
      <c r="I1401" s="332" t="s">
        <v>1467</v>
      </c>
      <c r="J1401" s="411">
        <v>0</v>
      </c>
    </row>
    <row r="1402" spans="2:10" ht="15" x14ac:dyDescent="0.4">
      <c r="B1402" s="340"/>
      <c r="C1402" s="408" t="s">
        <v>2760</v>
      </c>
      <c r="D1402" s="408" t="s">
        <v>1466</v>
      </c>
      <c r="E1402" s="408" t="s">
        <v>3467</v>
      </c>
      <c r="I1402" s="332" t="s">
        <v>1467</v>
      </c>
      <c r="J1402" s="411">
        <v>0</v>
      </c>
    </row>
    <row r="1403" spans="2:10" ht="15" x14ac:dyDescent="0.4">
      <c r="B1403" s="340"/>
      <c r="C1403" s="408" t="s">
        <v>2665</v>
      </c>
      <c r="D1403" s="408" t="s">
        <v>1466</v>
      </c>
      <c r="E1403" s="408" t="s">
        <v>3467</v>
      </c>
      <c r="I1403" s="332" t="s">
        <v>1467</v>
      </c>
      <c r="J1403" s="411">
        <v>54812208.710000001</v>
      </c>
    </row>
    <row r="1404" spans="2:10" ht="15" x14ac:dyDescent="0.4">
      <c r="B1404" s="340"/>
      <c r="C1404" s="408" t="s">
        <v>2665</v>
      </c>
      <c r="D1404" s="408" t="s">
        <v>1470</v>
      </c>
      <c r="E1404" s="408" t="s">
        <v>3467</v>
      </c>
      <c r="I1404" s="332" t="s">
        <v>1467</v>
      </c>
      <c r="J1404" s="411">
        <v>34439128.829999998</v>
      </c>
    </row>
    <row r="1405" spans="2:10" ht="15" x14ac:dyDescent="0.4">
      <c r="B1405" s="340"/>
      <c r="C1405" s="408" t="s">
        <v>2665</v>
      </c>
      <c r="D1405" s="408" t="s">
        <v>1466</v>
      </c>
      <c r="E1405" s="408" t="s">
        <v>3468</v>
      </c>
      <c r="I1405" s="332" t="s">
        <v>1467</v>
      </c>
      <c r="J1405" s="411">
        <v>2311649.09</v>
      </c>
    </row>
    <row r="1406" spans="2:10" ht="15" x14ac:dyDescent="0.4">
      <c r="B1406" s="340"/>
      <c r="C1406" s="408" t="s">
        <v>2665</v>
      </c>
      <c r="D1406" s="408" t="s">
        <v>1468</v>
      </c>
      <c r="E1406" s="408" t="s">
        <v>3467</v>
      </c>
      <c r="I1406" s="332" t="s">
        <v>1467</v>
      </c>
      <c r="J1406" s="411">
        <v>1060967.5</v>
      </c>
    </row>
    <row r="1407" spans="2:10" ht="15" x14ac:dyDescent="0.4">
      <c r="B1407" s="340"/>
      <c r="C1407" s="408" t="s">
        <v>2665</v>
      </c>
      <c r="D1407" s="408" t="s">
        <v>2842</v>
      </c>
      <c r="E1407" s="408" t="s">
        <v>3467</v>
      </c>
      <c r="I1407" s="332" t="s">
        <v>1467</v>
      </c>
      <c r="J1407" s="411">
        <v>20000</v>
      </c>
    </row>
    <row r="1408" spans="2:10" ht="15" x14ac:dyDescent="0.4">
      <c r="B1408" s="340"/>
      <c r="C1408" s="408" t="s">
        <v>2665</v>
      </c>
      <c r="D1408" s="408" t="s">
        <v>1471</v>
      </c>
      <c r="E1408" s="408" t="s">
        <v>3467</v>
      </c>
      <c r="I1408" s="332" t="s">
        <v>1467</v>
      </c>
      <c r="J1408" s="411">
        <v>0</v>
      </c>
    </row>
    <row r="1409" spans="2:10" ht="15" x14ac:dyDescent="0.4">
      <c r="B1409" s="340"/>
      <c r="C1409" s="408" t="s">
        <v>2874</v>
      </c>
      <c r="D1409" s="408" t="s">
        <v>1466</v>
      </c>
      <c r="E1409" s="408" t="s">
        <v>1432</v>
      </c>
      <c r="I1409" s="332" t="s">
        <v>1467</v>
      </c>
      <c r="J1409" s="411">
        <v>41672.81</v>
      </c>
    </row>
    <row r="1410" spans="2:10" ht="15" x14ac:dyDescent="0.4">
      <c r="B1410" s="340"/>
      <c r="C1410" s="408" t="s">
        <v>2874</v>
      </c>
      <c r="D1410" s="408" t="s">
        <v>1468</v>
      </c>
      <c r="E1410" s="408" t="s">
        <v>1432</v>
      </c>
      <c r="I1410" s="332" t="s">
        <v>1467</v>
      </c>
      <c r="J1410" s="411">
        <v>41672.81</v>
      </c>
    </row>
    <row r="1411" spans="2:10" ht="15" x14ac:dyDescent="0.4">
      <c r="B1411" s="340"/>
      <c r="C1411" s="408" t="s">
        <v>2874</v>
      </c>
      <c r="D1411" s="408" t="s">
        <v>1466</v>
      </c>
      <c r="E1411" s="408" t="s">
        <v>1475</v>
      </c>
      <c r="I1411" s="332" t="s">
        <v>1467</v>
      </c>
      <c r="J1411" s="411">
        <v>24166.25</v>
      </c>
    </row>
    <row r="1412" spans="2:10" ht="15" x14ac:dyDescent="0.4">
      <c r="B1412" s="340"/>
      <c r="C1412" s="408" t="s">
        <v>2874</v>
      </c>
      <c r="D1412" s="408" t="s">
        <v>1466</v>
      </c>
      <c r="E1412" s="408" t="s">
        <v>3468</v>
      </c>
      <c r="I1412" s="332" t="s">
        <v>1467</v>
      </c>
      <c r="J1412" s="411">
        <v>376.6</v>
      </c>
    </row>
    <row r="1413" spans="2:10" ht="15" x14ac:dyDescent="0.4">
      <c r="B1413" s="340"/>
      <c r="C1413" s="408" t="s">
        <v>3282</v>
      </c>
      <c r="D1413" s="408" t="s">
        <v>1468</v>
      </c>
      <c r="E1413" s="408" t="s">
        <v>1432</v>
      </c>
      <c r="I1413" s="332" t="s">
        <v>1467</v>
      </c>
      <c r="J1413" s="411">
        <v>129.22</v>
      </c>
    </row>
    <row r="1414" spans="2:10" ht="15" x14ac:dyDescent="0.4">
      <c r="B1414" s="340"/>
      <c r="C1414" s="408" t="s">
        <v>3130</v>
      </c>
      <c r="D1414" s="408" t="s">
        <v>1468</v>
      </c>
      <c r="E1414" s="408" t="s">
        <v>1432</v>
      </c>
      <c r="I1414" s="332" t="s">
        <v>1467</v>
      </c>
      <c r="J1414" s="411">
        <v>21590.01</v>
      </c>
    </row>
    <row r="1415" spans="2:10" ht="15" x14ac:dyDescent="0.4">
      <c r="B1415" s="340"/>
      <c r="C1415" s="408" t="s">
        <v>3130</v>
      </c>
      <c r="D1415" s="408" t="s">
        <v>1468</v>
      </c>
      <c r="E1415" s="408" t="s">
        <v>3467</v>
      </c>
      <c r="I1415" s="332" t="s">
        <v>1467</v>
      </c>
      <c r="J1415" s="411">
        <v>250</v>
      </c>
    </row>
    <row r="1416" spans="2:10" ht="15" x14ac:dyDescent="0.4">
      <c r="B1416" s="340"/>
      <c r="C1416" s="408" t="s">
        <v>3130</v>
      </c>
      <c r="D1416" s="408" t="s">
        <v>1466</v>
      </c>
      <c r="E1416" s="408" t="s">
        <v>1432</v>
      </c>
      <c r="I1416" s="332" t="s">
        <v>1467</v>
      </c>
      <c r="J1416" s="411">
        <v>143.55000000000001</v>
      </c>
    </row>
    <row r="1417" spans="2:10" ht="15" x14ac:dyDescent="0.4">
      <c r="B1417" s="340"/>
      <c r="C1417" s="408" t="s">
        <v>2689</v>
      </c>
      <c r="D1417" s="408" t="s">
        <v>1466</v>
      </c>
      <c r="E1417" s="408" t="s">
        <v>3469</v>
      </c>
      <c r="I1417" s="332" t="s">
        <v>1467</v>
      </c>
      <c r="J1417" s="411">
        <v>14472192.449999999</v>
      </c>
    </row>
    <row r="1418" spans="2:10" ht="15" x14ac:dyDescent="0.4">
      <c r="B1418" s="340"/>
      <c r="C1418" s="408" t="s">
        <v>2689</v>
      </c>
      <c r="D1418" s="408" t="s">
        <v>1466</v>
      </c>
      <c r="E1418" s="408" t="s">
        <v>3467</v>
      </c>
      <c r="I1418" s="332" t="s">
        <v>1467</v>
      </c>
      <c r="J1418" s="411">
        <v>14145745.340000002</v>
      </c>
    </row>
    <row r="1419" spans="2:10" ht="15" x14ac:dyDescent="0.4">
      <c r="B1419" s="340"/>
      <c r="C1419" s="408" t="s">
        <v>2689</v>
      </c>
      <c r="D1419" s="408" t="s">
        <v>1466</v>
      </c>
      <c r="E1419" s="408" t="s">
        <v>1475</v>
      </c>
      <c r="I1419" s="332" t="s">
        <v>1467</v>
      </c>
      <c r="J1419" s="411">
        <v>2439140.5099999998</v>
      </c>
    </row>
    <row r="1420" spans="2:10" ht="15" x14ac:dyDescent="0.4">
      <c r="B1420" s="340"/>
      <c r="C1420" s="408" t="s">
        <v>2689</v>
      </c>
      <c r="D1420" s="408" t="s">
        <v>1470</v>
      </c>
      <c r="E1420" s="408" t="s">
        <v>3469</v>
      </c>
      <c r="I1420" s="332" t="s">
        <v>1467</v>
      </c>
      <c r="J1420" s="411">
        <v>1457988.72</v>
      </c>
    </row>
    <row r="1421" spans="2:10" ht="15" x14ac:dyDescent="0.4">
      <c r="B1421" s="340"/>
      <c r="C1421" s="408" t="s">
        <v>2689</v>
      </c>
      <c r="D1421" s="408" t="s">
        <v>1466</v>
      </c>
      <c r="E1421" s="408" t="s">
        <v>3468</v>
      </c>
      <c r="I1421" s="332" t="s">
        <v>1467</v>
      </c>
      <c r="J1421" s="411">
        <v>1159452.97</v>
      </c>
    </row>
    <row r="1422" spans="2:10" ht="15" x14ac:dyDescent="0.4">
      <c r="B1422" s="340"/>
      <c r="C1422" s="408" t="s">
        <v>2689</v>
      </c>
      <c r="D1422" s="408" t="s">
        <v>1468</v>
      </c>
      <c r="E1422" s="408" t="s">
        <v>3467</v>
      </c>
      <c r="I1422" s="332" t="s">
        <v>1467</v>
      </c>
      <c r="J1422" s="411">
        <v>188912.5</v>
      </c>
    </row>
    <row r="1423" spans="2:10" ht="15" x14ac:dyDescent="0.4">
      <c r="B1423" s="340"/>
      <c r="C1423" s="408" t="s">
        <v>2689</v>
      </c>
      <c r="D1423" s="408" t="s">
        <v>1466</v>
      </c>
      <c r="E1423" s="408" t="s">
        <v>1432</v>
      </c>
      <c r="I1423" s="332" t="s">
        <v>1467</v>
      </c>
      <c r="J1423" s="411">
        <v>120327.46</v>
      </c>
    </row>
    <row r="1424" spans="2:10" ht="15" x14ac:dyDescent="0.4">
      <c r="B1424" s="340"/>
      <c r="C1424" s="408" t="s">
        <v>2689</v>
      </c>
      <c r="D1424" s="408" t="s">
        <v>1470</v>
      </c>
      <c r="E1424" s="408" t="s">
        <v>3467</v>
      </c>
      <c r="I1424" s="332" t="s">
        <v>1467</v>
      </c>
      <c r="J1424" s="411">
        <v>111600</v>
      </c>
    </row>
    <row r="1425" spans="2:10" ht="15" x14ac:dyDescent="0.4">
      <c r="B1425" s="340"/>
      <c r="C1425" s="408" t="s">
        <v>2689</v>
      </c>
      <c r="D1425" s="408" t="s">
        <v>1468</v>
      </c>
      <c r="E1425" s="408" t="s">
        <v>1432</v>
      </c>
      <c r="I1425" s="332" t="s">
        <v>1467</v>
      </c>
      <c r="J1425" s="411">
        <v>323.05</v>
      </c>
    </row>
    <row r="1426" spans="2:10" ht="30" x14ac:dyDescent="0.4">
      <c r="B1426" s="340"/>
      <c r="C1426" s="408" t="s">
        <v>3131</v>
      </c>
      <c r="D1426" s="408" t="s">
        <v>1466</v>
      </c>
      <c r="E1426" s="408" t="s">
        <v>1432</v>
      </c>
      <c r="I1426" s="332" t="s">
        <v>1467</v>
      </c>
      <c r="J1426" s="411">
        <v>139.49</v>
      </c>
    </row>
    <row r="1427" spans="2:10" ht="30" x14ac:dyDescent="0.4">
      <c r="B1427" s="340"/>
      <c r="C1427" s="408" t="s">
        <v>3131</v>
      </c>
      <c r="D1427" s="408" t="s">
        <v>1468</v>
      </c>
      <c r="E1427" s="408" t="s">
        <v>1432</v>
      </c>
      <c r="I1427" s="332" t="s">
        <v>1467</v>
      </c>
      <c r="J1427" s="411">
        <v>139.49</v>
      </c>
    </row>
    <row r="1428" spans="2:10" ht="15" x14ac:dyDescent="0.4">
      <c r="B1428" s="340"/>
      <c r="C1428" s="408" t="s">
        <v>3132</v>
      </c>
      <c r="D1428" s="408" t="s">
        <v>1468</v>
      </c>
      <c r="E1428" s="408" t="s">
        <v>1432</v>
      </c>
      <c r="I1428" s="332" t="s">
        <v>1467</v>
      </c>
      <c r="J1428" s="411">
        <v>2469.64</v>
      </c>
    </row>
    <row r="1429" spans="2:10" ht="15" x14ac:dyDescent="0.4">
      <c r="B1429" s="340"/>
      <c r="C1429" s="408" t="s">
        <v>3132</v>
      </c>
      <c r="D1429" s="408" t="s">
        <v>1466</v>
      </c>
      <c r="E1429" s="408" t="s">
        <v>1432</v>
      </c>
      <c r="I1429" s="332" t="s">
        <v>1467</v>
      </c>
      <c r="J1429" s="411">
        <v>2167.59</v>
      </c>
    </row>
    <row r="1430" spans="2:10" ht="15" x14ac:dyDescent="0.4">
      <c r="B1430" s="340"/>
      <c r="C1430" s="408" t="s">
        <v>3133</v>
      </c>
      <c r="D1430" s="408" t="s">
        <v>1466</v>
      </c>
      <c r="E1430" s="408" t="s">
        <v>1432</v>
      </c>
      <c r="I1430" s="332" t="s">
        <v>1467</v>
      </c>
      <c r="J1430" s="411">
        <v>3657.73</v>
      </c>
    </row>
    <row r="1431" spans="2:10" ht="15" x14ac:dyDescent="0.4">
      <c r="B1431" s="340"/>
      <c r="C1431" s="408" t="s">
        <v>3134</v>
      </c>
      <c r="D1431" s="408" t="s">
        <v>1466</v>
      </c>
      <c r="E1431" s="408" t="s">
        <v>1432</v>
      </c>
      <c r="I1431" s="332" t="s">
        <v>1467</v>
      </c>
      <c r="J1431" s="411">
        <v>387.65</v>
      </c>
    </row>
    <row r="1432" spans="2:10" ht="15" x14ac:dyDescent="0.4">
      <c r="B1432" s="340"/>
      <c r="C1432" s="408" t="s">
        <v>3134</v>
      </c>
      <c r="D1432" s="408" t="s">
        <v>1468</v>
      </c>
      <c r="E1432" s="408" t="s">
        <v>1432</v>
      </c>
      <c r="I1432" s="332" t="s">
        <v>1467</v>
      </c>
      <c r="J1432" s="411">
        <v>387.65</v>
      </c>
    </row>
    <row r="1433" spans="2:10" ht="30" x14ac:dyDescent="0.4">
      <c r="B1433" s="340"/>
      <c r="C1433" s="408" t="s">
        <v>3283</v>
      </c>
      <c r="D1433" s="408" t="s">
        <v>1468</v>
      </c>
      <c r="E1433" s="408" t="s">
        <v>1432</v>
      </c>
      <c r="I1433" s="332" t="s">
        <v>1467</v>
      </c>
      <c r="J1433" s="411">
        <v>8722.2199999999993</v>
      </c>
    </row>
    <row r="1434" spans="2:10" ht="30" x14ac:dyDescent="0.4">
      <c r="B1434" s="340"/>
      <c r="C1434" s="408" t="s">
        <v>3283</v>
      </c>
      <c r="D1434" s="408" t="s">
        <v>1468</v>
      </c>
      <c r="E1434" s="408" t="s">
        <v>3467</v>
      </c>
      <c r="I1434" s="332" t="s">
        <v>1467</v>
      </c>
      <c r="J1434" s="411">
        <v>5000</v>
      </c>
    </row>
    <row r="1435" spans="2:10" ht="45" x14ac:dyDescent="0.4">
      <c r="B1435" s="340"/>
      <c r="C1435" s="408" t="s">
        <v>2901</v>
      </c>
      <c r="D1435" s="408" t="s">
        <v>1468</v>
      </c>
      <c r="E1435" s="408" t="s">
        <v>3467</v>
      </c>
      <c r="I1435" s="332" t="s">
        <v>1467</v>
      </c>
      <c r="J1435" s="411">
        <v>14000</v>
      </c>
    </row>
    <row r="1436" spans="2:10" ht="45" x14ac:dyDescent="0.4">
      <c r="B1436" s="340"/>
      <c r="C1436" s="408" t="s">
        <v>2901</v>
      </c>
      <c r="D1436" s="408" t="s">
        <v>1468</v>
      </c>
      <c r="E1436" s="408" t="s">
        <v>1432</v>
      </c>
      <c r="I1436" s="332" t="s">
        <v>1467</v>
      </c>
      <c r="J1436" s="411">
        <v>106.76</v>
      </c>
    </row>
    <row r="1437" spans="2:10" ht="45" x14ac:dyDescent="0.4">
      <c r="B1437" s="340"/>
      <c r="C1437" s="408" t="s">
        <v>2901</v>
      </c>
      <c r="D1437" s="408" t="s">
        <v>1466</v>
      </c>
      <c r="E1437" s="408" t="s">
        <v>1475</v>
      </c>
      <c r="I1437" s="332" t="s">
        <v>1467</v>
      </c>
      <c r="J1437" s="411">
        <v>75.650000000000006</v>
      </c>
    </row>
    <row r="1438" spans="2:10" ht="30" x14ac:dyDescent="0.4">
      <c r="B1438" s="340"/>
      <c r="C1438" s="408" t="s">
        <v>2875</v>
      </c>
      <c r="D1438" s="408" t="s">
        <v>1468</v>
      </c>
      <c r="E1438" s="408" t="s">
        <v>1432</v>
      </c>
      <c r="I1438" s="332" t="s">
        <v>1467</v>
      </c>
      <c r="J1438" s="411">
        <v>127.62</v>
      </c>
    </row>
    <row r="1439" spans="2:10" ht="30" x14ac:dyDescent="0.4">
      <c r="B1439" s="340"/>
      <c r="C1439" s="408" t="s">
        <v>2875</v>
      </c>
      <c r="D1439" s="408" t="s">
        <v>1466</v>
      </c>
      <c r="E1439" s="408" t="s">
        <v>1475</v>
      </c>
      <c r="I1439" s="332" t="s">
        <v>1467</v>
      </c>
      <c r="J1439" s="411">
        <v>126.09</v>
      </c>
    </row>
    <row r="1440" spans="2:10" ht="30" x14ac:dyDescent="0.4">
      <c r="B1440" s="340"/>
      <c r="C1440" s="408" t="s">
        <v>2875</v>
      </c>
      <c r="D1440" s="408" t="s">
        <v>1466</v>
      </c>
      <c r="E1440" s="408" t="s">
        <v>3468</v>
      </c>
      <c r="I1440" s="332" t="s">
        <v>1467</v>
      </c>
      <c r="J1440" s="411">
        <v>10.09</v>
      </c>
    </row>
    <row r="1441" spans="2:10" ht="30" x14ac:dyDescent="0.4">
      <c r="B1441" s="340"/>
      <c r="C1441" s="408" t="s">
        <v>2876</v>
      </c>
      <c r="D1441" s="408" t="s">
        <v>1468</v>
      </c>
      <c r="E1441" s="408" t="s">
        <v>1432</v>
      </c>
      <c r="I1441" s="332" t="s">
        <v>1467</v>
      </c>
      <c r="J1441" s="411">
        <v>21644.02</v>
      </c>
    </row>
    <row r="1442" spans="2:10" ht="30" x14ac:dyDescent="0.4">
      <c r="B1442" s="340"/>
      <c r="C1442" s="408" t="s">
        <v>2876</v>
      </c>
      <c r="D1442" s="408" t="s">
        <v>1466</v>
      </c>
      <c r="E1442" s="408" t="s">
        <v>3467</v>
      </c>
      <c r="I1442" s="332" t="s">
        <v>1467</v>
      </c>
      <c r="J1442" s="411">
        <v>4554</v>
      </c>
    </row>
    <row r="1443" spans="2:10" ht="30" x14ac:dyDescent="0.4">
      <c r="B1443" s="340"/>
      <c r="C1443" s="408" t="s">
        <v>2876</v>
      </c>
      <c r="D1443" s="408" t="s">
        <v>1466</v>
      </c>
      <c r="E1443" s="408" t="s">
        <v>3468</v>
      </c>
      <c r="I1443" s="332" t="s">
        <v>1467</v>
      </c>
      <c r="J1443" s="411">
        <v>285.72000000000003</v>
      </c>
    </row>
    <row r="1444" spans="2:10" ht="30" x14ac:dyDescent="0.4">
      <c r="B1444" s="340"/>
      <c r="C1444" s="408" t="s">
        <v>2876</v>
      </c>
      <c r="D1444" s="408" t="s">
        <v>1466</v>
      </c>
      <c r="E1444" s="408" t="s">
        <v>1475</v>
      </c>
      <c r="I1444" s="332" t="s">
        <v>1467</v>
      </c>
      <c r="J1444" s="411">
        <v>75.650000000000006</v>
      </c>
    </row>
    <row r="1445" spans="2:10" ht="15" x14ac:dyDescent="0.4">
      <c r="B1445" s="340"/>
      <c r="C1445" s="408" t="s">
        <v>3135</v>
      </c>
      <c r="D1445" s="408" t="s">
        <v>1466</v>
      </c>
      <c r="E1445" s="408" t="s">
        <v>1432</v>
      </c>
      <c r="I1445" s="332" t="s">
        <v>1467</v>
      </c>
      <c r="J1445" s="411">
        <v>300.45</v>
      </c>
    </row>
    <row r="1446" spans="2:10" ht="15" x14ac:dyDescent="0.4">
      <c r="B1446" s="340"/>
      <c r="C1446" s="408" t="s">
        <v>3135</v>
      </c>
      <c r="D1446" s="408" t="s">
        <v>1468</v>
      </c>
      <c r="E1446" s="408" t="s">
        <v>1432</v>
      </c>
      <c r="I1446" s="332" t="s">
        <v>1467</v>
      </c>
      <c r="J1446" s="411">
        <v>300.45</v>
      </c>
    </row>
    <row r="1447" spans="2:10" ht="15" x14ac:dyDescent="0.4">
      <c r="B1447" s="340"/>
      <c r="C1447" s="408" t="s">
        <v>3470</v>
      </c>
      <c r="D1447" s="408" t="s">
        <v>1466</v>
      </c>
      <c r="E1447" s="408" t="s">
        <v>1432</v>
      </c>
      <c r="I1447" s="332" t="s">
        <v>1467</v>
      </c>
      <c r="J1447" s="411">
        <v>0</v>
      </c>
    </row>
    <row r="1448" spans="2:10" ht="15" x14ac:dyDescent="0.4">
      <c r="B1448" s="340"/>
      <c r="C1448" s="408" t="s">
        <v>3470</v>
      </c>
      <c r="D1448" s="408" t="s">
        <v>1466</v>
      </c>
      <c r="E1448" s="408" t="s">
        <v>1475</v>
      </c>
      <c r="I1448" s="332" t="s">
        <v>1467</v>
      </c>
      <c r="J1448" s="411">
        <v>0</v>
      </c>
    </row>
    <row r="1449" spans="2:10" ht="30" x14ac:dyDescent="0.4">
      <c r="B1449" s="340"/>
      <c r="C1449" s="408" t="s">
        <v>3284</v>
      </c>
      <c r="D1449" s="408" t="s">
        <v>1468</v>
      </c>
      <c r="E1449" s="408" t="s">
        <v>1432</v>
      </c>
      <c r="I1449" s="332" t="s">
        <v>1467</v>
      </c>
      <c r="J1449" s="411">
        <v>220.33</v>
      </c>
    </row>
    <row r="1450" spans="2:10" ht="15" x14ac:dyDescent="0.4">
      <c r="B1450" s="340"/>
      <c r="C1450" s="408" t="s">
        <v>3136</v>
      </c>
      <c r="D1450" s="408" t="s">
        <v>1466</v>
      </c>
      <c r="E1450" s="408" t="s">
        <v>1432</v>
      </c>
      <c r="I1450" s="332" t="s">
        <v>1467</v>
      </c>
      <c r="J1450" s="411">
        <v>13637.3</v>
      </c>
    </row>
    <row r="1451" spans="2:10" ht="15" x14ac:dyDescent="0.4">
      <c r="B1451" s="340"/>
      <c r="C1451" s="408" t="s">
        <v>3285</v>
      </c>
      <c r="D1451" s="408" t="s">
        <v>1468</v>
      </c>
      <c r="E1451" s="408" t="s">
        <v>1432</v>
      </c>
      <c r="I1451" s="332" t="s">
        <v>1467</v>
      </c>
      <c r="J1451" s="411">
        <v>3876.54</v>
      </c>
    </row>
    <row r="1452" spans="2:10" ht="15" x14ac:dyDescent="0.4">
      <c r="B1452" s="340"/>
      <c r="C1452" s="408" t="s">
        <v>2877</v>
      </c>
      <c r="D1452" s="408" t="s">
        <v>1466</v>
      </c>
      <c r="E1452" s="408" t="s">
        <v>3469</v>
      </c>
      <c r="I1452" s="332" t="s">
        <v>1467</v>
      </c>
      <c r="J1452" s="411">
        <v>116477.79</v>
      </c>
    </row>
    <row r="1453" spans="2:10" ht="15" x14ac:dyDescent="0.4">
      <c r="B1453" s="340"/>
      <c r="C1453" s="408" t="s">
        <v>2877</v>
      </c>
      <c r="D1453" s="408" t="s">
        <v>1468</v>
      </c>
      <c r="E1453" s="408" t="s">
        <v>3467</v>
      </c>
      <c r="I1453" s="332" t="s">
        <v>1467</v>
      </c>
      <c r="J1453" s="411">
        <v>35930.800000000003</v>
      </c>
    </row>
    <row r="1454" spans="2:10" ht="15" x14ac:dyDescent="0.4">
      <c r="B1454" s="340"/>
      <c r="C1454" s="408" t="s">
        <v>2877</v>
      </c>
      <c r="D1454" s="408" t="s">
        <v>1466</v>
      </c>
      <c r="E1454" s="408" t="s">
        <v>1432</v>
      </c>
      <c r="I1454" s="332" t="s">
        <v>1467</v>
      </c>
      <c r="J1454" s="411">
        <v>16436.82</v>
      </c>
    </row>
    <row r="1455" spans="2:10" ht="15" x14ac:dyDescent="0.4">
      <c r="B1455" s="340"/>
      <c r="C1455" s="408" t="s">
        <v>2877</v>
      </c>
      <c r="D1455" s="408" t="s">
        <v>1468</v>
      </c>
      <c r="E1455" s="408" t="s">
        <v>1432</v>
      </c>
      <c r="I1455" s="332" t="s">
        <v>1467</v>
      </c>
      <c r="J1455" s="411">
        <v>16236.52</v>
      </c>
    </row>
    <row r="1456" spans="2:10" ht="15" x14ac:dyDescent="0.4">
      <c r="B1456" s="340"/>
      <c r="C1456" s="408" t="s">
        <v>2877</v>
      </c>
      <c r="D1456" s="408" t="s">
        <v>1466</v>
      </c>
      <c r="E1456" s="408" t="s">
        <v>1475</v>
      </c>
      <c r="I1456" s="332" t="s">
        <v>1467</v>
      </c>
      <c r="J1456" s="411">
        <v>12010.18</v>
      </c>
    </row>
    <row r="1457" spans="2:10" ht="30" x14ac:dyDescent="0.4">
      <c r="B1457" s="340"/>
      <c r="C1457" s="408" t="s">
        <v>2902</v>
      </c>
      <c r="D1457" s="408" t="s">
        <v>1466</v>
      </c>
      <c r="E1457" s="408" t="s">
        <v>1475</v>
      </c>
      <c r="I1457" s="332" t="s">
        <v>1467</v>
      </c>
      <c r="J1457" s="411">
        <v>25.22</v>
      </c>
    </row>
    <row r="1458" spans="2:10" ht="30" x14ac:dyDescent="0.4">
      <c r="B1458" s="340"/>
      <c r="C1458" s="408" t="s">
        <v>3286</v>
      </c>
      <c r="D1458" s="408" t="s">
        <v>1468</v>
      </c>
      <c r="E1458" s="408" t="s">
        <v>1432</v>
      </c>
      <c r="I1458" s="332" t="s">
        <v>1467</v>
      </c>
      <c r="J1458" s="411">
        <v>3.45</v>
      </c>
    </row>
    <row r="1459" spans="2:10" ht="15" x14ac:dyDescent="0.4">
      <c r="B1459" s="340"/>
      <c r="C1459" s="408" t="s">
        <v>3137</v>
      </c>
      <c r="D1459" s="408" t="s">
        <v>1466</v>
      </c>
      <c r="E1459" s="408" t="s">
        <v>1432</v>
      </c>
      <c r="I1459" s="332" t="s">
        <v>1467</v>
      </c>
      <c r="J1459" s="411">
        <v>2526.1999999999998</v>
      </c>
    </row>
    <row r="1460" spans="2:10" ht="15" x14ac:dyDescent="0.4">
      <c r="B1460" s="340"/>
      <c r="C1460" s="408" t="s">
        <v>3137</v>
      </c>
      <c r="D1460" s="408" t="s">
        <v>1468</v>
      </c>
      <c r="E1460" s="408" t="s">
        <v>1432</v>
      </c>
      <c r="I1460" s="332" t="s">
        <v>1467</v>
      </c>
      <c r="J1460" s="411">
        <v>2526.1999999999998</v>
      </c>
    </row>
    <row r="1461" spans="2:10" ht="15" x14ac:dyDescent="0.4">
      <c r="B1461" s="340"/>
      <c r="C1461" s="408" t="s">
        <v>3137</v>
      </c>
      <c r="D1461" s="408" t="s">
        <v>1466</v>
      </c>
      <c r="E1461" s="408" t="s">
        <v>3467</v>
      </c>
      <c r="I1461" s="332" t="s">
        <v>1467</v>
      </c>
      <c r="J1461" s="411">
        <v>1242.05</v>
      </c>
    </row>
    <row r="1462" spans="2:10" ht="30" x14ac:dyDescent="0.4">
      <c r="B1462" s="340"/>
      <c r="C1462" s="408" t="s">
        <v>3138</v>
      </c>
      <c r="D1462" s="408" t="s">
        <v>1468</v>
      </c>
      <c r="E1462" s="408" t="s">
        <v>3467</v>
      </c>
      <c r="I1462" s="332" t="s">
        <v>1467</v>
      </c>
      <c r="J1462" s="411">
        <v>5050</v>
      </c>
    </row>
    <row r="1463" spans="2:10" ht="30" x14ac:dyDescent="0.4">
      <c r="B1463" s="340"/>
      <c r="C1463" s="408" t="s">
        <v>3138</v>
      </c>
      <c r="D1463" s="408" t="s">
        <v>1466</v>
      </c>
      <c r="E1463" s="408" t="s">
        <v>1432</v>
      </c>
      <c r="I1463" s="332" t="s">
        <v>1467</v>
      </c>
      <c r="J1463" s="411">
        <v>4598.21</v>
      </c>
    </row>
    <row r="1464" spans="2:10" ht="30" x14ac:dyDescent="0.4">
      <c r="B1464" s="340"/>
      <c r="C1464" s="408" t="s">
        <v>3138</v>
      </c>
      <c r="D1464" s="408" t="s">
        <v>1468</v>
      </c>
      <c r="E1464" s="408" t="s">
        <v>1432</v>
      </c>
      <c r="I1464" s="332" t="s">
        <v>1467</v>
      </c>
      <c r="J1464" s="411">
        <v>4598.21</v>
      </c>
    </row>
    <row r="1465" spans="2:10" ht="15" x14ac:dyDescent="0.4">
      <c r="B1465" s="340"/>
      <c r="C1465" s="408" t="s">
        <v>3139</v>
      </c>
      <c r="D1465" s="408" t="s">
        <v>1468</v>
      </c>
      <c r="E1465" s="408" t="s">
        <v>1432</v>
      </c>
      <c r="I1465" s="332" t="s">
        <v>1467</v>
      </c>
      <c r="J1465" s="411">
        <v>34959.24</v>
      </c>
    </row>
    <row r="1466" spans="2:10" ht="15" x14ac:dyDescent="0.4">
      <c r="B1466" s="340"/>
      <c r="C1466" s="408" t="s">
        <v>3139</v>
      </c>
      <c r="D1466" s="408" t="s">
        <v>1466</v>
      </c>
      <c r="E1466" s="408" t="s">
        <v>1432</v>
      </c>
      <c r="I1466" s="332" t="s">
        <v>1467</v>
      </c>
      <c r="J1466" s="411">
        <v>23350.54</v>
      </c>
    </row>
    <row r="1467" spans="2:10" ht="15" x14ac:dyDescent="0.4">
      <c r="B1467" s="340"/>
      <c r="C1467" s="408" t="s">
        <v>3140</v>
      </c>
      <c r="D1467" s="408" t="s">
        <v>1468</v>
      </c>
      <c r="E1467" s="408" t="s">
        <v>1432</v>
      </c>
      <c r="I1467" s="332" t="s">
        <v>1467</v>
      </c>
      <c r="J1467" s="411">
        <v>360.54</v>
      </c>
    </row>
    <row r="1468" spans="2:10" ht="15" x14ac:dyDescent="0.4">
      <c r="B1468" s="340"/>
      <c r="C1468" s="408" t="s">
        <v>3140</v>
      </c>
      <c r="D1468" s="408" t="s">
        <v>1466</v>
      </c>
      <c r="E1468" s="408" t="s">
        <v>1432</v>
      </c>
      <c r="I1468" s="332" t="s">
        <v>1467</v>
      </c>
      <c r="J1468" s="411">
        <v>160.24</v>
      </c>
    </row>
    <row r="1469" spans="2:10" ht="15" x14ac:dyDescent="0.4">
      <c r="B1469" s="340"/>
      <c r="C1469" s="408" t="s">
        <v>3141</v>
      </c>
      <c r="D1469" s="408" t="s">
        <v>1466</v>
      </c>
      <c r="E1469" s="408" t="s">
        <v>1432</v>
      </c>
      <c r="I1469" s="332" t="s">
        <v>1467</v>
      </c>
      <c r="J1469" s="411">
        <v>32079.53</v>
      </c>
    </row>
    <row r="1470" spans="2:10" ht="15" x14ac:dyDescent="0.4">
      <c r="B1470" s="340"/>
      <c r="C1470" s="408" t="s">
        <v>3141</v>
      </c>
      <c r="D1470" s="408" t="s">
        <v>1468</v>
      </c>
      <c r="E1470" s="408" t="s">
        <v>1432</v>
      </c>
      <c r="I1470" s="332" t="s">
        <v>1467</v>
      </c>
      <c r="J1470" s="411">
        <v>32079.53</v>
      </c>
    </row>
    <row r="1471" spans="2:10" ht="15" x14ac:dyDescent="0.4">
      <c r="B1471" s="340"/>
      <c r="C1471" s="408" t="s">
        <v>3141</v>
      </c>
      <c r="D1471" s="408" t="s">
        <v>1468</v>
      </c>
      <c r="E1471" s="408" t="s">
        <v>3467</v>
      </c>
      <c r="I1471" s="332" t="s">
        <v>1467</v>
      </c>
      <c r="J1471" s="411">
        <v>5500</v>
      </c>
    </row>
    <row r="1472" spans="2:10" ht="30" x14ac:dyDescent="0.4">
      <c r="B1472" s="340"/>
      <c r="C1472" s="408" t="s">
        <v>3287</v>
      </c>
      <c r="D1472" s="408" t="s">
        <v>1468</v>
      </c>
      <c r="E1472" s="408" t="s">
        <v>3467</v>
      </c>
      <c r="I1472" s="332" t="s">
        <v>1467</v>
      </c>
      <c r="J1472" s="411">
        <v>10500</v>
      </c>
    </row>
    <row r="1473" spans="2:10" ht="30" x14ac:dyDescent="0.4">
      <c r="B1473" s="340"/>
      <c r="C1473" s="408" t="s">
        <v>3287</v>
      </c>
      <c r="D1473" s="408" t="s">
        <v>1468</v>
      </c>
      <c r="E1473" s="408" t="s">
        <v>1432</v>
      </c>
      <c r="I1473" s="332" t="s">
        <v>1467</v>
      </c>
      <c r="J1473" s="411">
        <v>3785.67</v>
      </c>
    </row>
    <row r="1474" spans="2:10" ht="30" x14ac:dyDescent="0.4">
      <c r="B1474" s="340"/>
      <c r="C1474" s="408" t="s">
        <v>3288</v>
      </c>
      <c r="D1474" s="408" t="s">
        <v>1468</v>
      </c>
      <c r="E1474" s="408" t="s">
        <v>1432</v>
      </c>
      <c r="I1474" s="332" t="s">
        <v>1467</v>
      </c>
      <c r="J1474" s="411">
        <v>23582.29</v>
      </c>
    </row>
    <row r="1475" spans="2:10" ht="30" x14ac:dyDescent="0.4">
      <c r="B1475" s="340"/>
      <c r="C1475" s="408" t="s">
        <v>3289</v>
      </c>
      <c r="D1475" s="408" t="s">
        <v>1468</v>
      </c>
      <c r="E1475" s="408" t="s">
        <v>1432</v>
      </c>
      <c r="I1475" s="332" t="s">
        <v>1467</v>
      </c>
      <c r="J1475" s="411">
        <v>56.72</v>
      </c>
    </row>
    <row r="1476" spans="2:10" ht="30" x14ac:dyDescent="0.4">
      <c r="B1476" s="340"/>
      <c r="C1476" s="408" t="s">
        <v>3142</v>
      </c>
      <c r="D1476" s="408" t="s">
        <v>1466</v>
      </c>
      <c r="E1476" s="408" t="s">
        <v>1432</v>
      </c>
      <c r="I1476" s="332" t="s">
        <v>1467</v>
      </c>
      <c r="J1476" s="411">
        <v>99.88</v>
      </c>
    </row>
    <row r="1477" spans="2:10" ht="30" x14ac:dyDescent="0.4">
      <c r="B1477" s="340"/>
      <c r="C1477" s="408" t="s">
        <v>3142</v>
      </c>
      <c r="D1477" s="408" t="s">
        <v>1468</v>
      </c>
      <c r="E1477" s="408" t="s">
        <v>1432</v>
      </c>
      <c r="I1477" s="332" t="s">
        <v>1467</v>
      </c>
      <c r="J1477" s="411">
        <v>99.88</v>
      </c>
    </row>
    <row r="1478" spans="2:10" ht="30" x14ac:dyDescent="0.4">
      <c r="B1478" s="340"/>
      <c r="C1478" s="408" t="s">
        <v>3176</v>
      </c>
      <c r="D1478" s="408" t="s">
        <v>1466</v>
      </c>
      <c r="E1478" s="408" t="s">
        <v>3469</v>
      </c>
      <c r="I1478" s="332" t="s">
        <v>1467</v>
      </c>
      <c r="J1478" s="411">
        <v>4856.43</v>
      </c>
    </row>
    <row r="1479" spans="2:10" ht="15" x14ac:dyDescent="0.4">
      <c r="B1479" s="340"/>
      <c r="C1479" s="408" t="s">
        <v>3290</v>
      </c>
      <c r="D1479" s="408" t="s">
        <v>1468</v>
      </c>
      <c r="E1479" s="408" t="s">
        <v>1432</v>
      </c>
      <c r="I1479" s="332" t="s">
        <v>1467</v>
      </c>
      <c r="J1479" s="411">
        <v>4.8600000000000003</v>
      </c>
    </row>
    <row r="1480" spans="2:10" ht="30" x14ac:dyDescent="0.4">
      <c r="B1480" s="340"/>
      <c r="C1480" s="408" t="s">
        <v>3291</v>
      </c>
      <c r="D1480" s="408" t="s">
        <v>1468</v>
      </c>
      <c r="E1480" s="408" t="s">
        <v>1432</v>
      </c>
      <c r="I1480" s="332" t="s">
        <v>1467</v>
      </c>
      <c r="J1480" s="411">
        <v>140.57</v>
      </c>
    </row>
    <row r="1481" spans="2:10" ht="30" x14ac:dyDescent="0.4">
      <c r="B1481" s="340"/>
      <c r="C1481" s="408" t="s">
        <v>3292</v>
      </c>
      <c r="D1481" s="408" t="s">
        <v>1468</v>
      </c>
      <c r="E1481" s="408" t="s">
        <v>1432</v>
      </c>
      <c r="I1481" s="332" t="s">
        <v>1467</v>
      </c>
      <c r="J1481" s="411">
        <v>170.24</v>
      </c>
    </row>
    <row r="1482" spans="2:10" ht="15" x14ac:dyDescent="0.4">
      <c r="B1482" s="340"/>
      <c r="C1482" s="408" t="s">
        <v>3177</v>
      </c>
      <c r="D1482" s="408" t="s">
        <v>1466</v>
      </c>
      <c r="E1482" s="408" t="s">
        <v>3469</v>
      </c>
      <c r="I1482" s="332" t="s">
        <v>1467</v>
      </c>
      <c r="J1482" s="411">
        <v>96523.71</v>
      </c>
    </row>
    <row r="1483" spans="2:10" ht="30" x14ac:dyDescent="0.4">
      <c r="B1483" s="340"/>
      <c r="C1483" s="408" t="s">
        <v>3293</v>
      </c>
      <c r="D1483" s="408" t="s">
        <v>1468</v>
      </c>
      <c r="E1483" s="408" t="s">
        <v>1432</v>
      </c>
      <c r="I1483" s="332" t="s">
        <v>1467</v>
      </c>
      <c r="J1483" s="411">
        <v>514.20000000000005</v>
      </c>
    </row>
    <row r="1484" spans="2:10" ht="15" x14ac:dyDescent="0.4">
      <c r="B1484" s="340"/>
      <c r="C1484" s="408" t="s">
        <v>3143</v>
      </c>
      <c r="D1484" s="408" t="s">
        <v>1466</v>
      </c>
      <c r="E1484" s="408" t="s">
        <v>1432</v>
      </c>
      <c r="I1484" s="332" t="s">
        <v>1467</v>
      </c>
      <c r="J1484" s="411">
        <v>10095.120000000001</v>
      </c>
    </row>
    <row r="1485" spans="2:10" ht="15" x14ac:dyDescent="0.4">
      <c r="B1485" s="340"/>
      <c r="C1485" s="408" t="s">
        <v>3143</v>
      </c>
      <c r="D1485" s="408" t="s">
        <v>1468</v>
      </c>
      <c r="E1485" s="408" t="s">
        <v>1432</v>
      </c>
      <c r="I1485" s="332" t="s">
        <v>1467</v>
      </c>
      <c r="J1485" s="411">
        <v>5167.74</v>
      </c>
    </row>
    <row r="1486" spans="2:10" ht="15" x14ac:dyDescent="0.4">
      <c r="B1486" s="340"/>
      <c r="C1486" s="408" t="s">
        <v>2769</v>
      </c>
      <c r="D1486" s="408" t="s">
        <v>1466</v>
      </c>
      <c r="E1486" s="408" t="s">
        <v>3467</v>
      </c>
      <c r="I1486" s="332" t="s">
        <v>1467</v>
      </c>
      <c r="J1486" s="411">
        <v>244578.16999999998</v>
      </c>
    </row>
    <row r="1487" spans="2:10" ht="15" x14ac:dyDescent="0.4">
      <c r="B1487" s="340"/>
      <c r="C1487" s="408" t="s">
        <v>2769</v>
      </c>
      <c r="D1487" s="408" t="s">
        <v>1466</v>
      </c>
      <c r="E1487" s="408" t="s">
        <v>1432</v>
      </c>
      <c r="I1487" s="332" t="s">
        <v>1467</v>
      </c>
      <c r="J1487" s="411">
        <v>99497.87</v>
      </c>
    </row>
    <row r="1488" spans="2:10" ht="15" x14ac:dyDescent="0.4">
      <c r="B1488" s="340"/>
      <c r="C1488" s="408" t="s">
        <v>2769</v>
      </c>
      <c r="D1488" s="408" t="s">
        <v>1468</v>
      </c>
      <c r="E1488" s="408" t="s">
        <v>1432</v>
      </c>
      <c r="I1488" s="332" t="s">
        <v>1467</v>
      </c>
      <c r="J1488" s="411">
        <v>99497.85</v>
      </c>
    </row>
    <row r="1489" spans="2:10" ht="15" x14ac:dyDescent="0.4">
      <c r="B1489" s="340"/>
      <c r="C1489" s="408" t="s">
        <v>2769</v>
      </c>
      <c r="D1489" s="408" t="s">
        <v>1466</v>
      </c>
      <c r="E1489" s="408" t="s">
        <v>3469</v>
      </c>
      <c r="I1489" s="332" t="s">
        <v>1467</v>
      </c>
      <c r="J1489" s="411">
        <v>5143.43</v>
      </c>
    </row>
    <row r="1490" spans="2:10" ht="15" x14ac:dyDescent="0.4">
      <c r="B1490" s="340"/>
      <c r="C1490" s="408" t="s">
        <v>2769</v>
      </c>
      <c r="D1490" s="408" t="s">
        <v>1466</v>
      </c>
      <c r="E1490" s="408" t="s">
        <v>1475</v>
      </c>
      <c r="I1490" s="332" t="s">
        <v>1467</v>
      </c>
      <c r="J1490" s="411">
        <v>0</v>
      </c>
    </row>
    <row r="1491" spans="2:10" ht="15" x14ac:dyDescent="0.4">
      <c r="B1491" s="340"/>
      <c r="C1491" s="408" t="s">
        <v>2769</v>
      </c>
      <c r="D1491" s="408" t="s">
        <v>1466</v>
      </c>
      <c r="E1491" s="408" t="s">
        <v>3468</v>
      </c>
      <c r="I1491" s="332" t="s">
        <v>1467</v>
      </c>
      <c r="J1491" s="411">
        <v>0</v>
      </c>
    </row>
    <row r="1492" spans="2:10" ht="15" x14ac:dyDescent="0.4">
      <c r="B1492" s="340"/>
      <c r="C1492" s="408" t="s">
        <v>2769</v>
      </c>
      <c r="D1492" s="408" t="s">
        <v>1468</v>
      </c>
      <c r="E1492" s="408" t="s">
        <v>3467</v>
      </c>
      <c r="I1492" s="332" t="s">
        <v>1467</v>
      </c>
      <c r="J1492" s="411">
        <v>0</v>
      </c>
    </row>
    <row r="1493" spans="2:10" ht="15" x14ac:dyDescent="0.4">
      <c r="B1493" s="340"/>
      <c r="C1493" s="408" t="s">
        <v>3294</v>
      </c>
      <c r="D1493" s="408" t="s">
        <v>1468</v>
      </c>
      <c r="E1493" s="408" t="s">
        <v>1432</v>
      </c>
      <c r="I1493" s="332" t="s">
        <v>1467</v>
      </c>
      <c r="J1493" s="411">
        <v>1682.52</v>
      </c>
    </row>
    <row r="1494" spans="2:10" ht="30" x14ac:dyDescent="0.4">
      <c r="B1494" s="340"/>
      <c r="C1494" s="408" t="s">
        <v>2903</v>
      </c>
      <c r="D1494" s="408" t="s">
        <v>1468</v>
      </c>
      <c r="E1494" s="408" t="s">
        <v>1432</v>
      </c>
      <c r="I1494" s="332" t="s">
        <v>1467</v>
      </c>
      <c r="J1494" s="411">
        <v>125111.39</v>
      </c>
    </row>
    <row r="1495" spans="2:10" ht="30" x14ac:dyDescent="0.4">
      <c r="B1495" s="340"/>
      <c r="C1495" s="408" t="s">
        <v>2903</v>
      </c>
      <c r="D1495" s="408" t="s">
        <v>1466</v>
      </c>
      <c r="E1495" s="408" t="s">
        <v>1475</v>
      </c>
      <c r="I1495" s="332" t="s">
        <v>1467</v>
      </c>
      <c r="J1495" s="411">
        <v>25.22</v>
      </c>
    </row>
    <row r="1496" spans="2:10" ht="15" x14ac:dyDescent="0.4">
      <c r="B1496" s="340"/>
      <c r="C1496" s="408" t="s">
        <v>3144</v>
      </c>
      <c r="D1496" s="408" t="s">
        <v>1466</v>
      </c>
      <c r="E1496" s="408" t="s">
        <v>1432</v>
      </c>
      <c r="I1496" s="332" t="s">
        <v>1467</v>
      </c>
      <c r="J1496" s="411">
        <v>37.93</v>
      </c>
    </row>
    <row r="1497" spans="2:10" ht="15" x14ac:dyDescent="0.4">
      <c r="B1497" s="340"/>
      <c r="C1497" s="408" t="s">
        <v>3144</v>
      </c>
      <c r="D1497" s="408" t="s">
        <v>1468</v>
      </c>
      <c r="E1497" s="408" t="s">
        <v>1432</v>
      </c>
      <c r="I1497" s="332" t="s">
        <v>1467</v>
      </c>
      <c r="J1497" s="411">
        <v>37.93</v>
      </c>
    </row>
    <row r="1498" spans="2:10" ht="15" x14ac:dyDescent="0.4">
      <c r="B1498" s="340"/>
      <c r="C1498" s="408" t="s">
        <v>3328</v>
      </c>
      <c r="D1498" s="408" t="s">
        <v>1468</v>
      </c>
      <c r="E1498" s="408" t="s">
        <v>3467</v>
      </c>
      <c r="I1498" s="332" t="s">
        <v>1467</v>
      </c>
      <c r="J1498" s="411">
        <v>15050</v>
      </c>
    </row>
    <row r="1499" spans="2:10" ht="15" x14ac:dyDescent="0.4">
      <c r="B1499" s="340"/>
      <c r="C1499" s="408" t="s">
        <v>3295</v>
      </c>
      <c r="D1499" s="408" t="s">
        <v>1468</v>
      </c>
      <c r="E1499" s="408" t="s">
        <v>3467</v>
      </c>
      <c r="I1499" s="332" t="s">
        <v>1467</v>
      </c>
      <c r="J1499" s="411">
        <v>73650</v>
      </c>
    </row>
    <row r="1500" spans="2:10" ht="15" x14ac:dyDescent="0.4">
      <c r="B1500" s="340"/>
      <c r="C1500" s="408" t="s">
        <v>3295</v>
      </c>
      <c r="D1500" s="408" t="s">
        <v>1468</v>
      </c>
      <c r="E1500" s="408" t="s">
        <v>1432</v>
      </c>
      <c r="I1500" s="332" t="s">
        <v>1467</v>
      </c>
      <c r="J1500" s="411">
        <v>47070.13</v>
      </c>
    </row>
    <row r="1501" spans="2:10" ht="15" x14ac:dyDescent="0.4">
      <c r="B1501" s="340"/>
      <c r="C1501" s="408" t="s">
        <v>2628</v>
      </c>
      <c r="D1501" s="408" t="s">
        <v>1466</v>
      </c>
      <c r="E1501" s="408" t="s">
        <v>1475</v>
      </c>
      <c r="I1501" s="332" t="s">
        <v>1467</v>
      </c>
      <c r="J1501" s="411">
        <v>71416.34</v>
      </c>
    </row>
    <row r="1502" spans="2:10" ht="15" x14ac:dyDescent="0.4">
      <c r="B1502" s="340"/>
      <c r="C1502" s="408" t="s">
        <v>2628</v>
      </c>
      <c r="D1502" s="408" t="s">
        <v>1466</v>
      </c>
      <c r="E1502" s="408" t="s">
        <v>1432</v>
      </c>
      <c r="I1502" s="332" t="s">
        <v>1467</v>
      </c>
      <c r="J1502" s="411">
        <v>68704.33</v>
      </c>
    </row>
    <row r="1503" spans="2:10" ht="15" x14ac:dyDescent="0.4">
      <c r="B1503" s="340"/>
      <c r="C1503" s="408" t="s">
        <v>2628</v>
      </c>
      <c r="D1503" s="408" t="s">
        <v>1468</v>
      </c>
      <c r="E1503" s="408" t="s">
        <v>1432</v>
      </c>
      <c r="I1503" s="332" t="s">
        <v>1467</v>
      </c>
      <c r="J1503" s="411">
        <v>67193.36</v>
      </c>
    </row>
    <row r="1504" spans="2:10" ht="15" x14ac:dyDescent="0.4">
      <c r="B1504" s="340"/>
      <c r="C1504" s="408" t="s">
        <v>2628</v>
      </c>
      <c r="D1504" s="408" t="s">
        <v>1468</v>
      </c>
      <c r="E1504" s="408" t="s">
        <v>3467</v>
      </c>
      <c r="I1504" s="332" t="s">
        <v>1467</v>
      </c>
      <c r="J1504" s="411">
        <v>34550</v>
      </c>
    </row>
    <row r="1505" spans="2:10" ht="15" x14ac:dyDescent="0.4">
      <c r="B1505" s="340"/>
      <c r="C1505" s="408" t="s">
        <v>2628</v>
      </c>
      <c r="D1505" s="408" t="s">
        <v>1466</v>
      </c>
      <c r="E1505" s="408" t="s">
        <v>3467</v>
      </c>
      <c r="I1505" s="332" t="s">
        <v>1467</v>
      </c>
      <c r="J1505" s="411">
        <v>19044.650000000001</v>
      </c>
    </row>
    <row r="1506" spans="2:10" ht="15" x14ac:dyDescent="0.4">
      <c r="B1506" s="340"/>
      <c r="C1506" s="408" t="s">
        <v>2628</v>
      </c>
      <c r="D1506" s="408" t="s">
        <v>1466</v>
      </c>
      <c r="E1506" s="408" t="s">
        <v>3469</v>
      </c>
      <c r="I1506" s="332" t="s">
        <v>1467</v>
      </c>
      <c r="J1506" s="411">
        <v>6690.74</v>
      </c>
    </row>
    <row r="1507" spans="2:10" ht="15" x14ac:dyDescent="0.4">
      <c r="B1507" s="340"/>
      <c r="C1507" s="408" t="s">
        <v>2628</v>
      </c>
      <c r="D1507" s="408" t="s">
        <v>1466</v>
      </c>
      <c r="E1507" s="408" t="s">
        <v>3468</v>
      </c>
      <c r="I1507" s="332" t="s">
        <v>1467</v>
      </c>
      <c r="J1507" s="411">
        <v>0</v>
      </c>
    </row>
    <row r="1508" spans="2:10" ht="15" x14ac:dyDescent="0.4">
      <c r="B1508" s="340"/>
      <c r="C1508" s="408" t="s">
        <v>2628</v>
      </c>
      <c r="D1508" s="408" t="s">
        <v>2842</v>
      </c>
      <c r="E1508" s="408" t="s">
        <v>3467</v>
      </c>
      <c r="I1508" s="332" t="s">
        <v>1467</v>
      </c>
      <c r="J1508" s="411">
        <v>0</v>
      </c>
    </row>
    <row r="1509" spans="2:10" ht="15" x14ac:dyDescent="0.4">
      <c r="B1509" s="340"/>
      <c r="C1509" s="408" t="s">
        <v>2913</v>
      </c>
      <c r="D1509" s="408" t="s">
        <v>1466</v>
      </c>
      <c r="E1509" s="408" t="s">
        <v>1432</v>
      </c>
      <c r="I1509" s="332" t="s">
        <v>1467</v>
      </c>
      <c r="J1509" s="411">
        <v>1119.6199999999999</v>
      </c>
    </row>
    <row r="1510" spans="2:10" ht="15" x14ac:dyDescent="0.4">
      <c r="B1510" s="340"/>
      <c r="C1510" s="408" t="s">
        <v>2913</v>
      </c>
      <c r="D1510" s="408" t="s">
        <v>1468</v>
      </c>
      <c r="E1510" s="408" t="s">
        <v>1432</v>
      </c>
      <c r="I1510" s="332" t="s">
        <v>1467</v>
      </c>
      <c r="J1510" s="411">
        <v>1119.6199999999999</v>
      </c>
    </row>
    <row r="1511" spans="2:10" ht="15" x14ac:dyDescent="0.4">
      <c r="B1511" s="340"/>
      <c r="C1511" s="408" t="s">
        <v>2913</v>
      </c>
      <c r="D1511" s="408" t="s">
        <v>1466</v>
      </c>
      <c r="E1511" s="408" t="s">
        <v>3468</v>
      </c>
      <c r="I1511" s="332" t="s">
        <v>1467</v>
      </c>
      <c r="J1511" s="411">
        <v>254.38</v>
      </c>
    </row>
    <row r="1512" spans="2:10" ht="15" x14ac:dyDescent="0.4">
      <c r="B1512" s="340"/>
      <c r="C1512" s="408" t="s">
        <v>2731</v>
      </c>
      <c r="D1512" s="408" t="s">
        <v>1466</v>
      </c>
      <c r="E1512" s="408" t="s">
        <v>3469</v>
      </c>
      <c r="I1512" s="332" t="s">
        <v>1467</v>
      </c>
      <c r="J1512" s="411">
        <v>622672.67999999993</v>
      </c>
    </row>
    <row r="1513" spans="2:10" ht="15" x14ac:dyDescent="0.4">
      <c r="B1513" s="340"/>
      <c r="C1513" s="408" t="s">
        <v>2731</v>
      </c>
      <c r="D1513" s="408" t="s">
        <v>1468</v>
      </c>
      <c r="E1513" s="408" t="s">
        <v>3467</v>
      </c>
      <c r="I1513" s="332" t="s">
        <v>1467</v>
      </c>
      <c r="J1513" s="411">
        <v>388007.67</v>
      </c>
    </row>
    <row r="1514" spans="2:10" ht="15" x14ac:dyDescent="0.4">
      <c r="B1514" s="340"/>
      <c r="C1514" s="408" t="s">
        <v>2731</v>
      </c>
      <c r="D1514" s="408" t="s">
        <v>1470</v>
      </c>
      <c r="E1514" s="408" t="s">
        <v>3469</v>
      </c>
      <c r="I1514" s="332" t="s">
        <v>1467</v>
      </c>
      <c r="J1514" s="411">
        <v>385000</v>
      </c>
    </row>
    <row r="1515" spans="2:10" ht="15" x14ac:dyDescent="0.4">
      <c r="B1515" s="340"/>
      <c r="C1515" s="408" t="s">
        <v>2731</v>
      </c>
      <c r="D1515" s="408" t="s">
        <v>1466</v>
      </c>
      <c r="E1515" s="408" t="s">
        <v>3467</v>
      </c>
      <c r="I1515" s="332" t="s">
        <v>1467</v>
      </c>
      <c r="J1515" s="411">
        <v>303434.49</v>
      </c>
    </row>
    <row r="1516" spans="2:10" ht="15" x14ac:dyDescent="0.4">
      <c r="B1516" s="340"/>
      <c r="C1516" s="408" t="s">
        <v>2731</v>
      </c>
      <c r="D1516" s="408" t="s">
        <v>1466</v>
      </c>
      <c r="E1516" s="408" t="s">
        <v>1475</v>
      </c>
      <c r="I1516" s="332" t="s">
        <v>1467</v>
      </c>
      <c r="J1516" s="411">
        <v>0</v>
      </c>
    </row>
    <row r="1517" spans="2:10" ht="15" x14ac:dyDescent="0.4">
      <c r="B1517" s="340"/>
      <c r="C1517" s="408" t="s">
        <v>2731</v>
      </c>
      <c r="D1517" s="408" t="s">
        <v>1466</v>
      </c>
      <c r="E1517" s="408" t="s">
        <v>3468</v>
      </c>
      <c r="I1517" s="332" t="s">
        <v>1467</v>
      </c>
      <c r="J1517" s="411">
        <v>0</v>
      </c>
    </row>
    <row r="1518" spans="2:10" ht="15" x14ac:dyDescent="0.4">
      <c r="B1518" s="340"/>
      <c r="C1518" s="408" t="s">
        <v>2731</v>
      </c>
      <c r="D1518" s="408" t="s">
        <v>1471</v>
      </c>
      <c r="E1518" s="408" t="s">
        <v>3467</v>
      </c>
      <c r="I1518" s="332" t="s">
        <v>1467</v>
      </c>
      <c r="J1518" s="411">
        <v>0</v>
      </c>
    </row>
    <row r="1519" spans="2:10" ht="15" x14ac:dyDescent="0.4">
      <c r="B1519" s="340"/>
      <c r="C1519" s="408" t="s">
        <v>3145</v>
      </c>
      <c r="D1519" s="408" t="s">
        <v>1468</v>
      </c>
      <c r="E1519" s="408" t="s">
        <v>3467</v>
      </c>
      <c r="I1519" s="332" t="s">
        <v>1467</v>
      </c>
      <c r="J1519" s="411">
        <v>49000</v>
      </c>
    </row>
    <row r="1520" spans="2:10" ht="15" x14ac:dyDescent="0.4">
      <c r="B1520" s="340"/>
      <c r="C1520" s="408" t="s">
        <v>3145</v>
      </c>
      <c r="D1520" s="408" t="s">
        <v>1466</v>
      </c>
      <c r="E1520" s="408" t="s">
        <v>1432</v>
      </c>
      <c r="I1520" s="332" t="s">
        <v>1467</v>
      </c>
      <c r="J1520" s="411">
        <v>5579.21</v>
      </c>
    </row>
    <row r="1521" spans="2:10" ht="15" x14ac:dyDescent="0.4">
      <c r="B1521" s="340"/>
      <c r="C1521" s="408" t="s">
        <v>3145</v>
      </c>
      <c r="D1521" s="408" t="s">
        <v>1468</v>
      </c>
      <c r="E1521" s="408" t="s">
        <v>1432</v>
      </c>
      <c r="I1521" s="332" t="s">
        <v>1467</v>
      </c>
      <c r="J1521" s="411">
        <v>5561.92</v>
      </c>
    </row>
    <row r="1522" spans="2:10" ht="15" x14ac:dyDescent="0.4">
      <c r="B1522" s="340"/>
      <c r="C1522" s="408" t="s">
        <v>2630</v>
      </c>
      <c r="D1522" s="408" t="s">
        <v>1466</v>
      </c>
      <c r="E1522" s="408" t="s">
        <v>3467</v>
      </c>
      <c r="I1522" s="332" t="s">
        <v>1467</v>
      </c>
      <c r="J1522" s="411">
        <v>20113.830000000002</v>
      </c>
    </row>
    <row r="1523" spans="2:10" ht="15" x14ac:dyDescent="0.4">
      <c r="B1523" s="340"/>
      <c r="C1523" s="408" t="s">
        <v>2630</v>
      </c>
      <c r="D1523" s="408" t="s">
        <v>1466</v>
      </c>
      <c r="E1523" s="408" t="s">
        <v>3468</v>
      </c>
      <c r="I1523" s="332" t="s">
        <v>1467</v>
      </c>
      <c r="J1523" s="411">
        <v>0</v>
      </c>
    </row>
    <row r="1524" spans="2:10" ht="15" x14ac:dyDescent="0.4">
      <c r="B1524" s="340"/>
      <c r="C1524" s="408" t="s">
        <v>2878</v>
      </c>
      <c r="D1524" s="408" t="s">
        <v>1468</v>
      </c>
      <c r="E1524" s="408" t="s">
        <v>3467</v>
      </c>
      <c r="I1524" s="332" t="s">
        <v>1467</v>
      </c>
      <c r="J1524" s="411">
        <v>52800</v>
      </c>
    </row>
    <row r="1525" spans="2:10" ht="15" x14ac:dyDescent="0.4">
      <c r="B1525" s="340"/>
      <c r="C1525" s="408" t="s">
        <v>2878</v>
      </c>
      <c r="D1525" s="408" t="s">
        <v>1466</v>
      </c>
      <c r="E1525" s="408" t="s">
        <v>1432</v>
      </c>
      <c r="I1525" s="332" t="s">
        <v>1467</v>
      </c>
      <c r="J1525" s="411">
        <v>185.04</v>
      </c>
    </row>
    <row r="1526" spans="2:10" ht="15" x14ac:dyDescent="0.4">
      <c r="B1526" s="340"/>
      <c r="C1526" s="408" t="s">
        <v>2878</v>
      </c>
      <c r="D1526" s="408" t="s">
        <v>1468</v>
      </c>
      <c r="E1526" s="408" t="s">
        <v>1432</v>
      </c>
      <c r="I1526" s="332" t="s">
        <v>1467</v>
      </c>
      <c r="J1526" s="411">
        <v>185.04</v>
      </c>
    </row>
    <row r="1527" spans="2:10" ht="15" x14ac:dyDescent="0.4">
      <c r="B1527" s="340"/>
      <c r="C1527" s="408" t="s">
        <v>2878</v>
      </c>
      <c r="D1527" s="408" t="s">
        <v>1466</v>
      </c>
      <c r="E1527" s="408" t="s">
        <v>1475</v>
      </c>
      <c r="I1527" s="332" t="s">
        <v>1467</v>
      </c>
      <c r="J1527" s="411">
        <v>25.22</v>
      </c>
    </row>
    <row r="1528" spans="2:10" ht="15" x14ac:dyDescent="0.4">
      <c r="B1528" s="340"/>
      <c r="C1528" s="408" t="s">
        <v>2748</v>
      </c>
      <c r="D1528" s="408" t="s">
        <v>1466</v>
      </c>
      <c r="E1528" s="408" t="s">
        <v>3469</v>
      </c>
      <c r="I1528" s="332" t="s">
        <v>1467</v>
      </c>
      <c r="J1528" s="411">
        <v>46410030.270000003</v>
      </c>
    </row>
    <row r="1529" spans="2:10" ht="15" x14ac:dyDescent="0.4">
      <c r="B1529" s="340"/>
      <c r="C1529" s="408" t="s">
        <v>2748</v>
      </c>
      <c r="D1529" s="408" t="s">
        <v>1466</v>
      </c>
      <c r="E1529" s="408" t="s">
        <v>3467</v>
      </c>
      <c r="I1529" s="332" t="s">
        <v>1467</v>
      </c>
      <c r="J1529" s="411">
        <v>37997620.810000002</v>
      </c>
    </row>
    <row r="1530" spans="2:10" ht="15" x14ac:dyDescent="0.4">
      <c r="B1530" s="340"/>
      <c r="C1530" s="408" t="s">
        <v>2748</v>
      </c>
      <c r="D1530" s="408" t="s">
        <v>1466</v>
      </c>
      <c r="E1530" s="408" t="s">
        <v>1475</v>
      </c>
      <c r="I1530" s="332" t="s">
        <v>1467</v>
      </c>
      <c r="J1530" s="411">
        <v>35290381.399999999</v>
      </c>
    </row>
    <row r="1531" spans="2:10" ht="15" x14ac:dyDescent="0.4">
      <c r="B1531" s="340"/>
      <c r="C1531" s="408" t="s">
        <v>2748</v>
      </c>
      <c r="D1531" s="408" t="s">
        <v>1470</v>
      </c>
      <c r="E1531" s="408" t="s">
        <v>3469</v>
      </c>
      <c r="I1531" s="332" t="s">
        <v>1467</v>
      </c>
      <c r="J1531" s="411">
        <v>14364517.720000001</v>
      </c>
    </row>
    <row r="1532" spans="2:10" ht="15" x14ac:dyDescent="0.4">
      <c r="B1532" s="340"/>
      <c r="C1532" s="408" t="s">
        <v>2748</v>
      </c>
      <c r="D1532" s="408" t="s">
        <v>1470</v>
      </c>
      <c r="E1532" s="408" t="s">
        <v>3467</v>
      </c>
      <c r="I1532" s="332" t="s">
        <v>1467</v>
      </c>
      <c r="J1532" s="411">
        <v>7500000</v>
      </c>
    </row>
    <row r="1533" spans="2:10" ht="15" x14ac:dyDescent="0.4">
      <c r="B1533" s="340"/>
      <c r="C1533" s="408" t="s">
        <v>2748</v>
      </c>
      <c r="D1533" s="408" t="s">
        <v>1466</v>
      </c>
      <c r="E1533" s="408" t="s">
        <v>3468</v>
      </c>
      <c r="I1533" s="332" t="s">
        <v>1467</v>
      </c>
      <c r="J1533" s="411">
        <v>1259160.8899999999</v>
      </c>
    </row>
    <row r="1534" spans="2:10" ht="15" x14ac:dyDescent="0.4">
      <c r="B1534" s="340"/>
      <c r="C1534" s="408" t="s">
        <v>2748</v>
      </c>
      <c r="D1534" s="408" t="s">
        <v>1468</v>
      </c>
      <c r="E1534" s="408" t="s">
        <v>3467</v>
      </c>
      <c r="I1534" s="332" t="s">
        <v>1467</v>
      </c>
      <c r="J1534" s="411">
        <v>15500</v>
      </c>
    </row>
    <row r="1535" spans="2:10" ht="15" x14ac:dyDescent="0.4">
      <c r="B1535" s="340"/>
      <c r="C1535" s="408" t="s">
        <v>2748</v>
      </c>
      <c r="D1535" s="408" t="s">
        <v>1468</v>
      </c>
      <c r="E1535" s="408" t="s">
        <v>1432</v>
      </c>
      <c r="I1535" s="332" t="s">
        <v>1467</v>
      </c>
      <c r="J1535" s="411">
        <v>4845.68</v>
      </c>
    </row>
    <row r="1536" spans="2:10" ht="15" x14ac:dyDescent="0.4">
      <c r="B1536" s="340"/>
      <c r="C1536" s="408" t="s">
        <v>2748</v>
      </c>
      <c r="D1536" s="408" t="s">
        <v>1471</v>
      </c>
      <c r="E1536" s="408" t="s">
        <v>3467</v>
      </c>
      <c r="I1536" s="332" t="s">
        <v>1467</v>
      </c>
      <c r="J1536" s="411">
        <v>0</v>
      </c>
    </row>
    <row r="1537" spans="2:10" ht="15" x14ac:dyDescent="0.4">
      <c r="B1537" s="340"/>
      <c r="C1537" s="408" t="s">
        <v>2699</v>
      </c>
      <c r="D1537" s="408" t="s">
        <v>1466</v>
      </c>
      <c r="E1537" s="408" t="s">
        <v>3467</v>
      </c>
      <c r="I1537" s="332" t="s">
        <v>1467</v>
      </c>
      <c r="J1537" s="411">
        <v>15789811.440000001</v>
      </c>
    </row>
    <row r="1538" spans="2:10" ht="15" x14ac:dyDescent="0.4">
      <c r="B1538" s="340"/>
      <c r="C1538" s="408" t="s">
        <v>2699</v>
      </c>
      <c r="D1538" s="408" t="s">
        <v>1466</v>
      </c>
      <c r="E1538" s="408" t="s">
        <v>3469</v>
      </c>
      <c r="I1538" s="332" t="s">
        <v>1467</v>
      </c>
      <c r="J1538" s="411">
        <v>8031942.21</v>
      </c>
    </row>
    <row r="1539" spans="2:10" ht="15" x14ac:dyDescent="0.4">
      <c r="B1539" s="340"/>
      <c r="C1539" s="408" t="s">
        <v>2699</v>
      </c>
      <c r="D1539" s="408" t="s">
        <v>1466</v>
      </c>
      <c r="E1539" s="408" t="s">
        <v>1475</v>
      </c>
      <c r="I1539" s="332" t="s">
        <v>1467</v>
      </c>
      <c r="J1539" s="411">
        <v>1264736.99</v>
      </c>
    </row>
    <row r="1540" spans="2:10" ht="15" x14ac:dyDescent="0.4">
      <c r="B1540" s="340"/>
      <c r="C1540" s="408" t="s">
        <v>2699</v>
      </c>
      <c r="D1540" s="408" t="s">
        <v>1470</v>
      </c>
      <c r="E1540" s="408" t="s">
        <v>3469</v>
      </c>
      <c r="I1540" s="332" t="s">
        <v>1467</v>
      </c>
      <c r="J1540" s="411">
        <v>870456</v>
      </c>
    </row>
    <row r="1541" spans="2:10" ht="15" x14ac:dyDescent="0.4">
      <c r="B1541" s="340"/>
      <c r="C1541" s="408" t="s">
        <v>2699</v>
      </c>
      <c r="D1541" s="408" t="s">
        <v>1466</v>
      </c>
      <c r="E1541" s="408" t="s">
        <v>3468</v>
      </c>
      <c r="I1541" s="332" t="s">
        <v>1467</v>
      </c>
      <c r="J1541" s="411">
        <v>580219.43000000005</v>
      </c>
    </row>
    <row r="1542" spans="2:10" ht="15" x14ac:dyDescent="0.4">
      <c r="B1542" s="340"/>
      <c r="C1542" s="408" t="s">
        <v>2699</v>
      </c>
      <c r="D1542" s="408" t="s">
        <v>1470</v>
      </c>
      <c r="E1542" s="408" t="s">
        <v>3467</v>
      </c>
      <c r="I1542" s="332" t="s">
        <v>1467</v>
      </c>
      <c r="J1542" s="411">
        <v>448916</v>
      </c>
    </row>
    <row r="1543" spans="2:10" ht="15" x14ac:dyDescent="0.4">
      <c r="B1543" s="340"/>
      <c r="C1543" s="408" t="s">
        <v>2699</v>
      </c>
      <c r="D1543" s="408" t="s">
        <v>1466</v>
      </c>
      <c r="E1543" s="408" t="s">
        <v>1432</v>
      </c>
      <c r="I1543" s="332" t="s">
        <v>1467</v>
      </c>
      <c r="J1543" s="411">
        <v>189092.56</v>
      </c>
    </row>
    <row r="1544" spans="2:10" ht="15" x14ac:dyDescent="0.4">
      <c r="B1544" s="340"/>
      <c r="C1544" s="408" t="s">
        <v>2699</v>
      </c>
      <c r="D1544" s="408" t="s">
        <v>1468</v>
      </c>
      <c r="E1544" s="408" t="s">
        <v>3467</v>
      </c>
      <c r="I1544" s="332" t="s">
        <v>1467</v>
      </c>
      <c r="J1544" s="411">
        <v>101437.5</v>
      </c>
    </row>
    <row r="1545" spans="2:10" ht="15" x14ac:dyDescent="0.4">
      <c r="B1545" s="340"/>
      <c r="C1545" s="408" t="s">
        <v>2699</v>
      </c>
      <c r="D1545" s="408" t="s">
        <v>1468</v>
      </c>
      <c r="E1545" s="408" t="s">
        <v>1432</v>
      </c>
      <c r="I1545" s="332" t="s">
        <v>1467</v>
      </c>
      <c r="J1545" s="411">
        <v>22290.11</v>
      </c>
    </row>
    <row r="1546" spans="2:10" ht="15" x14ac:dyDescent="0.4">
      <c r="B1546" s="340"/>
      <c r="C1546" s="408" t="s">
        <v>3184</v>
      </c>
      <c r="D1546" s="408" t="s">
        <v>1466</v>
      </c>
      <c r="E1546" s="408" t="s">
        <v>3467</v>
      </c>
      <c r="I1546" s="332" t="s">
        <v>1467</v>
      </c>
      <c r="J1546" s="411">
        <v>4031</v>
      </c>
    </row>
    <row r="1547" spans="2:10" ht="15" x14ac:dyDescent="0.4">
      <c r="B1547" s="340"/>
      <c r="C1547" s="408" t="s">
        <v>2626</v>
      </c>
      <c r="D1547" s="408" t="s">
        <v>1466</v>
      </c>
      <c r="E1547" s="408" t="s">
        <v>1475</v>
      </c>
      <c r="I1547" s="332" t="s">
        <v>1467</v>
      </c>
      <c r="J1547" s="411">
        <v>0</v>
      </c>
    </row>
    <row r="1548" spans="2:10" ht="15" x14ac:dyDescent="0.4">
      <c r="B1548" s="340"/>
      <c r="C1548" s="408" t="s">
        <v>2626</v>
      </c>
      <c r="D1548" s="408" t="s">
        <v>1466</v>
      </c>
      <c r="E1548" s="408" t="s">
        <v>3467</v>
      </c>
      <c r="I1548" s="332" t="s">
        <v>1467</v>
      </c>
      <c r="J1548" s="411">
        <v>0</v>
      </c>
    </row>
    <row r="1549" spans="2:10" ht="15" x14ac:dyDescent="0.4">
      <c r="B1549" s="340"/>
      <c r="C1549" s="408" t="s">
        <v>2626</v>
      </c>
      <c r="D1549" s="408" t="s">
        <v>2841</v>
      </c>
      <c r="E1549" s="408" t="s">
        <v>3467</v>
      </c>
      <c r="I1549" s="332" t="s">
        <v>1467</v>
      </c>
      <c r="J1549" s="411">
        <v>0</v>
      </c>
    </row>
    <row r="1550" spans="2:10" ht="15" x14ac:dyDescent="0.4">
      <c r="B1550" s="340"/>
      <c r="C1550" s="408" t="s">
        <v>3146</v>
      </c>
      <c r="D1550" s="408" t="s">
        <v>1466</v>
      </c>
      <c r="E1550" s="408" t="s">
        <v>1432</v>
      </c>
      <c r="I1550" s="332" t="s">
        <v>1467</v>
      </c>
      <c r="J1550" s="411">
        <v>129.22</v>
      </c>
    </row>
    <row r="1551" spans="2:10" ht="15" x14ac:dyDescent="0.4">
      <c r="B1551" s="340"/>
      <c r="C1551" s="408" t="s">
        <v>3146</v>
      </c>
      <c r="D1551" s="408" t="s">
        <v>1468</v>
      </c>
      <c r="E1551" s="408" t="s">
        <v>1432</v>
      </c>
      <c r="I1551" s="332" t="s">
        <v>1467</v>
      </c>
      <c r="J1551" s="411">
        <v>129.22</v>
      </c>
    </row>
    <row r="1552" spans="2:10" ht="30" x14ac:dyDescent="0.4">
      <c r="B1552" s="340"/>
      <c r="C1552" s="408" t="s">
        <v>3296</v>
      </c>
      <c r="D1552" s="408" t="s">
        <v>1468</v>
      </c>
      <c r="E1552" s="408" t="s">
        <v>1432</v>
      </c>
      <c r="I1552" s="332" t="s">
        <v>1467</v>
      </c>
      <c r="J1552" s="411">
        <v>5491.77</v>
      </c>
    </row>
    <row r="1553" spans="2:10" ht="15" x14ac:dyDescent="0.4">
      <c r="B1553" s="340"/>
      <c r="C1553" s="408" t="s">
        <v>3329</v>
      </c>
      <c r="D1553" s="408" t="s">
        <v>1468</v>
      </c>
      <c r="E1553" s="408" t="s">
        <v>3467</v>
      </c>
      <c r="I1553" s="332" t="s">
        <v>1467</v>
      </c>
      <c r="J1553" s="411">
        <v>250</v>
      </c>
    </row>
    <row r="1554" spans="2:10" ht="15" x14ac:dyDescent="0.4">
      <c r="B1554" s="340"/>
      <c r="C1554" s="408" t="s">
        <v>3147</v>
      </c>
      <c r="D1554" s="408" t="s">
        <v>1468</v>
      </c>
      <c r="E1554" s="408" t="s">
        <v>3467</v>
      </c>
      <c r="I1554" s="332" t="s">
        <v>1467</v>
      </c>
      <c r="J1554" s="411">
        <v>15550</v>
      </c>
    </row>
    <row r="1555" spans="2:10" ht="15" x14ac:dyDescent="0.4">
      <c r="B1555" s="340"/>
      <c r="C1555" s="408" t="s">
        <v>3147</v>
      </c>
      <c r="D1555" s="408" t="s">
        <v>1466</v>
      </c>
      <c r="E1555" s="408" t="s">
        <v>1432</v>
      </c>
      <c r="I1555" s="332" t="s">
        <v>1467</v>
      </c>
      <c r="J1555" s="411">
        <v>266</v>
      </c>
    </row>
    <row r="1556" spans="2:10" ht="15" x14ac:dyDescent="0.4">
      <c r="B1556" s="340"/>
      <c r="C1556" s="408" t="s">
        <v>3147</v>
      </c>
      <c r="D1556" s="408" t="s">
        <v>1468</v>
      </c>
      <c r="E1556" s="408" t="s">
        <v>1432</v>
      </c>
      <c r="I1556" s="332" t="s">
        <v>1467</v>
      </c>
      <c r="J1556" s="411">
        <v>265.14999999999998</v>
      </c>
    </row>
    <row r="1557" spans="2:10" ht="15" x14ac:dyDescent="0.4">
      <c r="B1557" s="340"/>
      <c r="C1557" s="408" t="s">
        <v>3148</v>
      </c>
      <c r="D1557" s="408" t="s">
        <v>1468</v>
      </c>
      <c r="E1557" s="408" t="s">
        <v>1432</v>
      </c>
      <c r="I1557" s="332" t="s">
        <v>1467</v>
      </c>
      <c r="J1557" s="411">
        <v>13146.2</v>
      </c>
    </row>
    <row r="1558" spans="2:10" ht="15" x14ac:dyDescent="0.4">
      <c r="B1558" s="340"/>
      <c r="C1558" s="408" t="s">
        <v>3148</v>
      </c>
      <c r="D1558" s="408" t="s">
        <v>1466</v>
      </c>
      <c r="E1558" s="408" t="s">
        <v>1432</v>
      </c>
      <c r="I1558" s="332" t="s">
        <v>1467</v>
      </c>
      <c r="J1558" s="411">
        <v>13145.56</v>
      </c>
    </row>
    <row r="1559" spans="2:10" ht="15" x14ac:dyDescent="0.4">
      <c r="B1559" s="340"/>
      <c r="C1559" s="408" t="s">
        <v>3148</v>
      </c>
      <c r="D1559" s="408" t="s">
        <v>1468</v>
      </c>
      <c r="E1559" s="408" t="s">
        <v>3467</v>
      </c>
      <c r="I1559" s="332" t="s">
        <v>1467</v>
      </c>
      <c r="J1559" s="411">
        <v>12250</v>
      </c>
    </row>
    <row r="1560" spans="2:10" ht="15" x14ac:dyDescent="0.4">
      <c r="B1560" s="340"/>
      <c r="C1560" s="408" t="s">
        <v>3330</v>
      </c>
      <c r="D1560" s="408" t="s">
        <v>1468</v>
      </c>
      <c r="E1560" s="408" t="s">
        <v>3467</v>
      </c>
      <c r="I1560" s="332" t="s">
        <v>1467</v>
      </c>
      <c r="J1560" s="411">
        <v>12050</v>
      </c>
    </row>
    <row r="1561" spans="2:10" ht="15" x14ac:dyDescent="0.4">
      <c r="B1561" s="340"/>
      <c r="C1561" s="408" t="s">
        <v>3149</v>
      </c>
      <c r="D1561" s="408" t="s">
        <v>1466</v>
      </c>
      <c r="E1561" s="408" t="s">
        <v>1432</v>
      </c>
      <c r="I1561" s="332" t="s">
        <v>1467</v>
      </c>
      <c r="J1561" s="411">
        <v>8.14</v>
      </c>
    </row>
    <row r="1562" spans="2:10" ht="15" x14ac:dyDescent="0.4">
      <c r="B1562" s="340"/>
      <c r="C1562" s="408" t="s">
        <v>3149</v>
      </c>
      <c r="D1562" s="408" t="s">
        <v>1468</v>
      </c>
      <c r="E1562" s="408" t="s">
        <v>1432</v>
      </c>
      <c r="I1562" s="332" t="s">
        <v>1467</v>
      </c>
      <c r="J1562" s="411">
        <v>8.14</v>
      </c>
    </row>
    <row r="1563" spans="2:10" ht="15" x14ac:dyDescent="0.4">
      <c r="B1563" s="340"/>
      <c r="C1563" s="409" t="s">
        <v>3185</v>
      </c>
      <c r="D1563" s="409" t="s">
        <v>1468</v>
      </c>
      <c r="E1563" s="409" t="s">
        <v>1432</v>
      </c>
      <c r="I1563" s="332" t="s">
        <v>1467</v>
      </c>
      <c r="J1563" s="412">
        <v>71874.63</v>
      </c>
    </row>
    <row r="1564" spans="2:10" ht="15" x14ac:dyDescent="0.4">
      <c r="B1564" s="340"/>
      <c r="C1564" s="198" t="s">
        <v>3185</v>
      </c>
      <c r="D1564" s="198" t="s">
        <v>1468</v>
      </c>
      <c r="E1564" s="198" t="s">
        <v>3467</v>
      </c>
      <c r="I1564" s="332" t="s">
        <v>1467</v>
      </c>
      <c r="J1564" s="413">
        <v>25000</v>
      </c>
    </row>
    <row r="1565" spans="2:10" ht="15" x14ac:dyDescent="0.4">
      <c r="B1565" s="340"/>
      <c r="C1565" s="410" t="s">
        <v>3185</v>
      </c>
      <c r="D1565" s="410" t="s">
        <v>1466</v>
      </c>
      <c r="E1565" s="410" t="s">
        <v>3467</v>
      </c>
      <c r="I1565" s="332" t="s">
        <v>1467</v>
      </c>
      <c r="J1565" s="414">
        <v>16047</v>
      </c>
    </row>
    <row r="1566" spans="2:10" ht="15" x14ac:dyDescent="0.4">
      <c r="B1566" s="340"/>
      <c r="C1566" s="198" t="s">
        <v>2701</v>
      </c>
      <c r="D1566" s="198" t="s">
        <v>1466</v>
      </c>
      <c r="E1566" s="198" t="s">
        <v>3469</v>
      </c>
      <c r="I1566" s="332" t="s">
        <v>1467</v>
      </c>
      <c r="J1566" s="413">
        <v>13959386.390000001</v>
      </c>
    </row>
    <row r="1567" spans="2:10" ht="15" x14ac:dyDescent="0.4">
      <c r="B1567" s="340"/>
      <c r="C1567" s="198" t="s">
        <v>2701</v>
      </c>
      <c r="D1567" s="198" t="s">
        <v>1466</v>
      </c>
      <c r="E1567" s="198" t="s">
        <v>3467</v>
      </c>
      <c r="I1567" s="332" t="s">
        <v>1467</v>
      </c>
      <c r="J1567" s="413">
        <v>6528418.46</v>
      </c>
    </row>
    <row r="1568" spans="2:10" ht="15" x14ac:dyDescent="0.4">
      <c r="B1568" s="340"/>
      <c r="C1568" s="198" t="s">
        <v>2701</v>
      </c>
      <c r="D1568" s="198" t="s">
        <v>1466</v>
      </c>
      <c r="E1568" s="198" t="s">
        <v>1475</v>
      </c>
      <c r="I1568" s="332" t="s">
        <v>1467</v>
      </c>
      <c r="J1568" s="413">
        <v>2243220.7000000002</v>
      </c>
    </row>
    <row r="1569" spans="2:10" ht="15" x14ac:dyDescent="0.4">
      <c r="B1569" s="340"/>
      <c r="C1569" s="198" t="s">
        <v>2701</v>
      </c>
      <c r="D1569" s="198" t="s">
        <v>1466</v>
      </c>
      <c r="E1569" s="198" t="s">
        <v>3468</v>
      </c>
      <c r="I1569" s="332" t="s">
        <v>1467</v>
      </c>
      <c r="J1569" s="413">
        <v>1346576.32</v>
      </c>
    </row>
    <row r="1570" spans="2:10" ht="15" x14ac:dyDescent="0.4">
      <c r="B1570" s="340"/>
      <c r="C1570" s="198" t="s">
        <v>2701</v>
      </c>
      <c r="D1570" s="198" t="s">
        <v>1470</v>
      </c>
      <c r="E1570" s="198" t="s">
        <v>3469</v>
      </c>
      <c r="I1570" s="332" t="s">
        <v>1467</v>
      </c>
      <c r="J1570" s="413">
        <v>1024838.75</v>
      </c>
    </row>
    <row r="1571" spans="2:10" ht="15" x14ac:dyDescent="0.4">
      <c r="B1571" s="340"/>
      <c r="C1571" s="198" t="s">
        <v>2701</v>
      </c>
      <c r="D1571" s="198" t="s">
        <v>1468</v>
      </c>
      <c r="E1571" s="198" t="s">
        <v>3467</v>
      </c>
      <c r="I1571" s="332" t="s">
        <v>1467</v>
      </c>
      <c r="J1571" s="413">
        <v>310727</v>
      </c>
    </row>
    <row r="1572" spans="2:10" ht="15" x14ac:dyDescent="0.4">
      <c r="B1572" s="340"/>
      <c r="C1572" s="198" t="s">
        <v>2701</v>
      </c>
      <c r="D1572" s="198" t="s">
        <v>1470</v>
      </c>
      <c r="E1572" s="198" t="s">
        <v>3467</v>
      </c>
      <c r="I1572" s="332" t="s">
        <v>1467</v>
      </c>
      <c r="J1572" s="413">
        <v>29670</v>
      </c>
    </row>
    <row r="1573" spans="2:10" ht="15" x14ac:dyDescent="0.4">
      <c r="B1573" s="340"/>
      <c r="C1573" s="198" t="s">
        <v>3297</v>
      </c>
      <c r="D1573" s="198" t="s">
        <v>1470</v>
      </c>
      <c r="E1573" s="198" t="s">
        <v>1432</v>
      </c>
      <c r="I1573" s="332" t="s">
        <v>1467</v>
      </c>
      <c r="J1573" s="413">
        <v>250000</v>
      </c>
    </row>
    <row r="1574" spans="2:10" ht="15" x14ac:dyDescent="0.4">
      <c r="B1574" s="340"/>
      <c r="C1574" s="198" t="s">
        <v>3297</v>
      </c>
      <c r="D1574" s="198" t="s">
        <v>1468</v>
      </c>
      <c r="E1574" s="198" t="s">
        <v>1432</v>
      </c>
      <c r="I1574" s="332" t="s">
        <v>1467</v>
      </c>
      <c r="J1574" s="413">
        <v>36.07</v>
      </c>
    </row>
    <row r="1575" spans="2:10" ht="15" x14ac:dyDescent="0.4">
      <c r="B1575" s="340"/>
      <c r="C1575" s="198" t="s">
        <v>3298</v>
      </c>
      <c r="D1575" s="198" t="s">
        <v>1468</v>
      </c>
      <c r="E1575" s="198" t="s">
        <v>1432</v>
      </c>
      <c r="I1575" s="332" t="s">
        <v>1467</v>
      </c>
      <c r="J1575" s="413">
        <v>106.67</v>
      </c>
    </row>
    <row r="1576" spans="2:10" ht="15" x14ac:dyDescent="0.4">
      <c r="B1576" s="340"/>
      <c r="C1576" s="198" t="s">
        <v>2831</v>
      </c>
      <c r="D1576" s="198" t="s">
        <v>1466</v>
      </c>
      <c r="E1576" s="198" t="s">
        <v>3468</v>
      </c>
      <c r="I1576" s="332" t="s">
        <v>1467</v>
      </c>
      <c r="J1576" s="413">
        <v>0</v>
      </c>
    </row>
    <row r="1577" spans="2:10" ht="15" x14ac:dyDescent="0.4">
      <c r="B1577" s="340"/>
      <c r="C1577" s="198" t="s">
        <v>2831</v>
      </c>
      <c r="D1577" s="198" t="s">
        <v>2841</v>
      </c>
      <c r="E1577" s="198" t="s">
        <v>3467</v>
      </c>
      <c r="I1577" s="332" t="s">
        <v>1467</v>
      </c>
      <c r="J1577" s="413">
        <v>0</v>
      </c>
    </row>
    <row r="1578" spans="2:10" ht="15" x14ac:dyDescent="0.4">
      <c r="B1578" s="340"/>
      <c r="C1578" s="198" t="s">
        <v>3299</v>
      </c>
      <c r="D1578" s="198" t="s">
        <v>1468</v>
      </c>
      <c r="E1578" s="198" t="s">
        <v>1432</v>
      </c>
      <c r="I1578" s="332" t="s">
        <v>1467</v>
      </c>
      <c r="J1578" s="413">
        <v>646.08000000000004</v>
      </c>
    </row>
    <row r="1579" spans="2:10" ht="15" x14ac:dyDescent="0.4">
      <c r="B1579" s="340"/>
      <c r="C1579" s="198" t="s">
        <v>3195</v>
      </c>
      <c r="D1579" s="198" t="s">
        <v>1468</v>
      </c>
      <c r="E1579" s="198" t="s">
        <v>1432</v>
      </c>
      <c r="I1579" s="332" t="s">
        <v>1467</v>
      </c>
      <c r="J1579" s="413">
        <v>5680</v>
      </c>
    </row>
    <row r="1580" spans="2:10" ht="15" x14ac:dyDescent="0.4">
      <c r="B1580" s="340"/>
      <c r="C1580" s="198" t="s">
        <v>3195</v>
      </c>
      <c r="D1580" s="198" t="s">
        <v>1468</v>
      </c>
      <c r="E1580" s="198" t="s">
        <v>3467</v>
      </c>
      <c r="I1580" s="332" t="s">
        <v>1467</v>
      </c>
      <c r="J1580" s="413">
        <v>5000</v>
      </c>
    </row>
    <row r="1581" spans="2:10" ht="15" x14ac:dyDescent="0.4">
      <c r="B1581" s="340"/>
      <c r="C1581" s="198" t="s">
        <v>3195</v>
      </c>
      <c r="D1581" s="198" t="s">
        <v>1466</v>
      </c>
      <c r="E1581" s="198" t="s">
        <v>3467</v>
      </c>
      <c r="I1581" s="332" t="s">
        <v>1467</v>
      </c>
      <c r="J1581" s="413">
        <v>2239</v>
      </c>
    </row>
    <row r="1582" spans="2:10" ht="15" x14ac:dyDescent="0.4">
      <c r="B1582" s="340"/>
      <c r="C1582" s="198" t="s">
        <v>3300</v>
      </c>
      <c r="D1582" s="198" t="s">
        <v>1468</v>
      </c>
      <c r="E1582" s="198" t="s">
        <v>3467</v>
      </c>
      <c r="I1582" s="332" t="s">
        <v>1467</v>
      </c>
      <c r="J1582" s="413">
        <v>7050</v>
      </c>
    </row>
    <row r="1583" spans="2:10" ht="15" x14ac:dyDescent="0.4">
      <c r="B1583" s="340"/>
      <c r="C1583" s="198" t="s">
        <v>3300</v>
      </c>
      <c r="D1583" s="198" t="s">
        <v>1468</v>
      </c>
      <c r="E1583" s="198" t="s">
        <v>1432</v>
      </c>
      <c r="I1583" s="332" t="s">
        <v>1467</v>
      </c>
      <c r="J1583" s="413">
        <v>1333.91</v>
      </c>
    </row>
    <row r="1584" spans="2:10" ht="15" x14ac:dyDescent="0.4">
      <c r="B1584" s="340"/>
      <c r="C1584" s="198" t="s">
        <v>2879</v>
      </c>
      <c r="D1584" s="198" t="s">
        <v>1466</v>
      </c>
      <c r="E1584" s="198" t="s">
        <v>1475</v>
      </c>
      <c r="I1584" s="332" t="s">
        <v>1467</v>
      </c>
      <c r="J1584" s="413">
        <v>126.09</v>
      </c>
    </row>
    <row r="1585" spans="2:10" ht="15" x14ac:dyDescent="0.4">
      <c r="B1585" s="340"/>
      <c r="C1585" s="198" t="s">
        <v>3150</v>
      </c>
      <c r="D1585" s="198" t="s">
        <v>1466</v>
      </c>
      <c r="E1585" s="198" t="s">
        <v>1432</v>
      </c>
      <c r="I1585" s="332" t="s">
        <v>1467</v>
      </c>
      <c r="J1585" s="413">
        <v>1293.25</v>
      </c>
    </row>
    <row r="1586" spans="2:10" ht="15" x14ac:dyDescent="0.4">
      <c r="B1586" s="340"/>
      <c r="C1586" s="198" t="s">
        <v>3150</v>
      </c>
      <c r="D1586" s="198" t="s">
        <v>1468</v>
      </c>
      <c r="E1586" s="198" t="s">
        <v>1432</v>
      </c>
      <c r="I1586" s="332" t="s">
        <v>1467</v>
      </c>
      <c r="J1586" s="413">
        <v>1241.8599999999999</v>
      </c>
    </row>
    <row r="1587" spans="2:10" ht="15" x14ac:dyDescent="0.4">
      <c r="B1587" s="340"/>
      <c r="C1587" s="198" t="s">
        <v>2904</v>
      </c>
      <c r="D1587" s="198" t="s">
        <v>1466</v>
      </c>
      <c r="E1587" s="198" t="s">
        <v>1475</v>
      </c>
      <c r="I1587" s="332" t="s">
        <v>1467</v>
      </c>
      <c r="J1587" s="413">
        <v>126.09</v>
      </c>
    </row>
    <row r="1588" spans="2:10" ht="15" x14ac:dyDescent="0.4">
      <c r="B1588" s="340"/>
      <c r="C1588" s="198" t="s">
        <v>3301</v>
      </c>
      <c r="D1588" s="198" t="s">
        <v>1468</v>
      </c>
      <c r="E1588" s="198" t="s">
        <v>1432</v>
      </c>
      <c r="I1588" s="332" t="s">
        <v>1467</v>
      </c>
      <c r="J1588" s="413">
        <v>6505.82</v>
      </c>
    </row>
    <row r="1589" spans="2:10" ht="15" x14ac:dyDescent="0.4">
      <c r="B1589" s="340"/>
      <c r="C1589" s="198" t="s">
        <v>2880</v>
      </c>
      <c r="D1589" s="198" t="s">
        <v>1466</v>
      </c>
      <c r="E1589" s="198" t="s">
        <v>1432</v>
      </c>
      <c r="I1589" s="332" t="s">
        <v>1467</v>
      </c>
      <c r="J1589" s="413">
        <v>3000.01</v>
      </c>
    </row>
    <row r="1590" spans="2:10" ht="15" x14ac:dyDescent="0.4">
      <c r="B1590" s="340"/>
      <c r="C1590" s="198" t="s">
        <v>2880</v>
      </c>
      <c r="D1590" s="198" t="s">
        <v>1468</v>
      </c>
      <c r="E1590" s="198" t="s">
        <v>1432</v>
      </c>
      <c r="I1590" s="332" t="s">
        <v>1467</v>
      </c>
      <c r="J1590" s="413">
        <v>58.05</v>
      </c>
    </row>
    <row r="1591" spans="2:10" ht="15" x14ac:dyDescent="0.4">
      <c r="B1591" s="340"/>
      <c r="C1591" s="198" t="s">
        <v>2880</v>
      </c>
      <c r="D1591" s="198" t="s">
        <v>1466</v>
      </c>
      <c r="E1591" s="198" t="s">
        <v>1475</v>
      </c>
      <c r="I1591" s="332" t="s">
        <v>1467</v>
      </c>
      <c r="J1591" s="413">
        <v>25.22</v>
      </c>
    </row>
    <row r="1592" spans="2:10" ht="15" x14ac:dyDescent="0.4">
      <c r="B1592" s="340"/>
      <c r="C1592" s="198" t="s">
        <v>3302</v>
      </c>
      <c r="D1592" s="198" t="s">
        <v>1468</v>
      </c>
      <c r="E1592" s="198" t="s">
        <v>3467</v>
      </c>
      <c r="I1592" s="332" t="s">
        <v>1467</v>
      </c>
      <c r="J1592" s="413">
        <v>20200</v>
      </c>
    </row>
    <row r="1593" spans="2:10" ht="15" x14ac:dyDescent="0.4">
      <c r="B1593" s="340"/>
      <c r="C1593" s="198" t="s">
        <v>3302</v>
      </c>
      <c r="D1593" s="198" t="s">
        <v>1468</v>
      </c>
      <c r="E1593" s="198" t="s">
        <v>1432</v>
      </c>
      <c r="I1593" s="332" t="s">
        <v>1467</v>
      </c>
      <c r="J1593" s="413">
        <v>0.93</v>
      </c>
    </row>
    <row r="1594" spans="2:10" ht="15" x14ac:dyDescent="0.4">
      <c r="B1594" s="340"/>
      <c r="C1594" s="198" t="s">
        <v>3151</v>
      </c>
      <c r="D1594" s="198" t="s">
        <v>1466</v>
      </c>
      <c r="E1594" s="198" t="s">
        <v>1432</v>
      </c>
      <c r="I1594" s="332" t="s">
        <v>1467</v>
      </c>
      <c r="J1594" s="413">
        <v>15380.53</v>
      </c>
    </row>
    <row r="1595" spans="2:10" ht="15" x14ac:dyDescent="0.4">
      <c r="B1595" s="340"/>
      <c r="C1595" s="198" t="s">
        <v>3151</v>
      </c>
      <c r="D1595" s="198" t="s">
        <v>1468</v>
      </c>
      <c r="E1595" s="198" t="s">
        <v>1432</v>
      </c>
      <c r="I1595" s="332" t="s">
        <v>1467</v>
      </c>
      <c r="J1595" s="413">
        <v>8893.32</v>
      </c>
    </row>
    <row r="1596" spans="2:10" ht="15" x14ac:dyDescent="0.4">
      <c r="B1596" s="340"/>
      <c r="C1596" s="198" t="s">
        <v>2717</v>
      </c>
      <c r="D1596" s="198" t="s">
        <v>1466</v>
      </c>
      <c r="E1596" s="198" t="s">
        <v>3467</v>
      </c>
      <c r="I1596" s="332" t="s">
        <v>1467</v>
      </c>
      <c r="J1596" s="413">
        <v>11352982.969999997</v>
      </c>
    </row>
    <row r="1597" spans="2:10" ht="15" x14ac:dyDescent="0.4">
      <c r="B1597" s="340"/>
      <c r="C1597" s="198" t="s">
        <v>2717</v>
      </c>
      <c r="D1597" s="198" t="s">
        <v>1466</v>
      </c>
      <c r="E1597" s="198" t="s">
        <v>3469</v>
      </c>
      <c r="I1597" s="332" t="s">
        <v>1467</v>
      </c>
      <c r="J1597" s="413">
        <v>7998273.5199999996</v>
      </c>
    </row>
    <row r="1598" spans="2:10" ht="15" x14ac:dyDescent="0.4">
      <c r="B1598" s="340"/>
      <c r="C1598" s="198" t="s">
        <v>2717</v>
      </c>
      <c r="D1598" s="198" t="s">
        <v>1466</v>
      </c>
      <c r="E1598" s="198" t="s">
        <v>1475</v>
      </c>
      <c r="I1598" s="332" t="s">
        <v>1467</v>
      </c>
      <c r="J1598" s="413">
        <v>1846977.98</v>
      </c>
    </row>
    <row r="1599" spans="2:10" ht="15" x14ac:dyDescent="0.4">
      <c r="B1599" s="340"/>
      <c r="C1599" s="198" t="s">
        <v>2717</v>
      </c>
      <c r="D1599" s="198" t="s">
        <v>1468</v>
      </c>
      <c r="E1599" s="198" t="s">
        <v>3467</v>
      </c>
      <c r="I1599" s="332" t="s">
        <v>1467</v>
      </c>
      <c r="J1599" s="413">
        <v>144909.5</v>
      </c>
    </row>
    <row r="1600" spans="2:10" ht="15" x14ac:dyDescent="0.4">
      <c r="B1600" s="340"/>
      <c r="C1600" s="198" t="s">
        <v>2717</v>
      </c>
      <c r="D1600" s="198" t="s">
        <v>1466</v>
      </c>
      <c r="E1600" s="198" t="s">
        <v>1432</v>
      </c>
      <c r="I1600" s="332" t="s">
        <v>1467</v>
      </c>
      <c r="J1600" s="413">
        <v>110236.6</v>
      </c>
    </row>
    <row r="1601" spans="2:10" ht="15" x14ac:dyDescent="0.4">
      <c r="B1601" s="340"/>
      <c r="C1601" s="198" t="s">
        <v>2717</v>
      </c>
      <c r="D1601" s="198" t="s">
        <v>1466</v>
      </c>
      <c r="E1601" s="198" t="s">
        <v>3468</v>
      </c>
      <c r="I1601" s="332" t="s">
        <v>1467</v>
      </c>
      <c r="J1601" s="413">
        <v>94985.05</v>
      </c>
    </row>
    <row r="1602" spans="2:10" ht="15" x14ac:dyDescent="0.4">
      <c r="B1602" s="340"/>
      <c r="C1602" s="198" t="s">
        <v>2717</v>
      </c>
      <c r="D1602" s="198" t="s">
        <v>1468</v>
      </c>
      <c r="E1602" s="198" t="s">
        <v>1432</v>
      </c>
      <c r="I1602" s="332" t="s">
        <v>1467</v>
      </c>
      <c r="J1602" s="413">
        <v>2709.72</v>
      </c>
    </row>
    <row r="1603" spans="2:10" ht="15" x14ac:dyDescent="0.4">
      <c r="B1603" s="340"/>
      <c r="C1603" s="198" t="s">
        <v>3152</v>
      </c>
      <c r="D1603" s="198" t="s">
        <v>1468</v>
      </c>
      <c r="E1603" s="198" t="s">
        <v>3467</v>
      </c>
      <c r="I1603" s="332" t="s">
        <v>1467</v>
      </c>
      <c r="J1603" s="413">
        <v>5000</v>
      </c>
    </row>
    <row r="1604" spans="2:10" ht="15" x14ac:dyDescent="0.4">
      <c r="B1604" s="340"/>
      <c r="C1604" s="198" t="s">
        <v>3152</v>
      </c>
      <c r="D1604" s="198" t="s">
        <v>1466</v>
      </c>
      <c r="E1604" s="198" t="s">
        <v>1432</v>
      </c>
      <c r="I1604" s="332" t="s">
        <v>1467</v>
      </c>
      <c r="J1604" s="413">
        <v>529.78</v>
      </c>
    </row>
    <row r="1605" spans="2:10" ht="15" x14ac:dyDescent="0.4">
      <c r="B1605" s="340"/>
      <c r="C1605" s="198" t="s">
        <v>3152</v>
      </c>
      <c r="D1605" s="198" t="s">
        <v>1468</v>
      </c>
      <c r="E1605" s="198" t="s">
        <v>1432</v>
      </c>
      <c r="I1605" s="332" t="s">
        <v>1467</v>
      </c>
      <c r="J1605" s="413">
        <v>529.78</v>
      </c>
    </row>
    <row r="1606" spans="2:10" ht="15" x14ac:dyDescent="0.4">
      <c r="B1606" s="340"/>
      <c r="C1606" s="198" t="s">
        <v>2825</v>
      </c>
      <c r="D1606" s="198" t="s">
        <v>1466</v>
      </c>
      <c r="E1606" s="198" t="s">
        <v>1477</v>
      </c>
      <c r="I1606" s="332" t="s">
        <v>1467</v>
      </c>
      <c r="J1606" s="413">
        <v>21237858.82</v>
      </c>
    </row>
    <row r="1607" spans="2:10" ht="15" x14ac:dyDescent="0.4">
      <c r="B1607" s="340"/>
      <c r="C1607" s="198" t="s">
        <v>2825</v>
      </c>
      <c r="D1607" s="198" t="s">
        <v>1466</v>
      </c>
      <c r="E1607" s="198" t="s">
        <v>1475</v>
      </c>
      <c r="I1607" s="332" t="s">
        <v>1467</v>
      </c>
      <c r="J1607" s="413">
        <v>15518954.35</v>
      </c>
    </row>
    <row r="1608" spans="2:10" ht="15" x14ac:dyDescent="0.4">
      <c r="B1608" s="340"/>
      <c r="C1608" s="198" t="s">
        <v>2825</v>
      </c>
      <c r="D1608" s="198" t="s">
        <v>1466</v>
      </c>
      <c r="E1608" s="198" t="s">
        <v>3467</v>
      </c>
      <c r="I1608" s="332" t="s">
        <v>1467</v>
      </c>
      <c r="J1608" s="413">
        <v>698166</v>
      </c>
    </row>
    <row r="1609" spans="2:10" ht="15" x14ac:dyDescent="0.4">
      <c r="B1609" s="340"/>
      <c r="C1609" s="198" t="s">
        <v>2848</v>
      </c>
      <c r="D1609" s="198" t="s">
        <v>1466</v>
      </c>
      <c r="E1609" s="198" t="s">
        <v>3468</v>
      </c>
      <c r="I1609" s="332" t="s">
        <v>1467</v>
      </c>
      <c r="J1609" s="413">
        <v>291.5</v>
      </c>
    </row>
    <row r="1610" spans="2:10" ht="15" x14ac:dyDescent="0.4">
      <c r="B1610" s="340"/>
      <c r="C1610" s="198" t="s">
        <v>2848</v>
      </c>
      <c r="D1610" s="198" t="s">
        <v>1466</v>
      </c>
      <c r="E1610" s="198" t="s">
        <v>3467</v>
      </c>
      <c r="I1610" s="332" t="s">
        <v>1467</v>
      </c>
      <c r="J1610" s="413">
        <v>264.82</v>
      </c>
    </row>
    <row r="1611" spans="2:10" ht="15" x14ac:dyDescent="0.4">
      <c r="B1611" s="340"/>
      <c r="C1611" s="198" t="s">
        <v>2848</v>
      </c>
      <c r="D1611" s="198" t="s">
        <v>1466</v>
      </c>
      <c r="E1611" s="198" t="s">
        <v>1475</v>
      </c>
      <c r="I1611" s="332" t="s">
        <v>1467</v>
      </c>
      <c r="J1611" s="413">
        <v>226.96</v>
      </c>
    </row>
    <row r="1612" spans="2:10" ht="15" x14ac:dyDescent="0.4">
      <c r="B1612" s="340"/>
      <c r="C1612" s="198" t="s">
        <v>2647</v>
      </c>
      <c r="D1612" s="198" t="s">
        <v>1466</v>
      </c>
      <c r="E1612" s="198" t="s">
        <v>1475</v>
      </c>
      <c r="I1612" s="332" t="s">
        <v>1467</v>
      </c>
      <c r="J1612" s="413">
        <v>253729128.73000002</v>
      </c>
    </row>
    <row r="1613" spans="2:10" ht="15" x14ac:dyDescent="0.4">
      <c r="B1613" s="340"/>
      <c r="C1613" s="198" t="s">
        <v>2647</v>
      </c>
      <c r="D1613" s="198" t="s">
        <v>1466</v>
      </c>
      <c r="E1613" s="198" t="s">
        <v>3469</v>
      </c>
      <c r="I1613" s="332" t="s">
        <v>1467</v>
      </c>
      <c r="J1613" s="413">
        <v>129966759.7</v>
      </c>
    </row>
    <row r="1614" spans="2:10" ht="15" x14ac:dyDescent="0.4">
      <c r="B1614" s="340"/>
      <c r="C1614" s="198" t="s">
        <v>2647</v>
      </c>
      <c r="D1614" s="198" t="s">
        <v>1466</v>
      </c>
      <c r="E1614" s="198" t="s">
        <v>3467</v>
      </c>
      <c r="I1614" s="332" t="s">
        <v>1467</v>
      </c>
      <c r="J1614" s="413">
        <v>128897500.67999999</v>
      </c>
    </row>
    <row r="1615" spans="2:10" ht="15" x14ac:dyDescent="0.4">
      <c r="B1615" s="340"/>
      <c r="C1615" s="198" t="s">
        <v>2647</v>
      </c>
      <c r="D1615" s="198" t="s">
        <v>1470</v>
      </c>
      <c r="E1615" s="198" t="s">
        <v>3467</v>
      </c>
      <c r="I1615" s="332" t="s">
        <v>1467</v>
      </c>
      <c r="J1615" s="413">
        <v>53603093.609999999</v>
      </c>
    </row>
    <row r="1616" spans="2:10" ht="15" x14ac:dyDescent="0.4">
      <c r="B1616" s="340"/>
      <c r="C1616" s="198" t="s">
        <v>2647</v>
      </c>
      <c r="D1616" s="198" t="s">
        <v>1466</v>
      </c>
      <c r="E1616" s="198" t="s">
        <v>3468</v>
      </c>
      <c r="I1616" s="332" t="s">
        <v>1467</v>
      </c>
      <c r="J1616" s="413">
        <v>27694211</v>
      </c>
    </row>
    <row r="1617" spans="2:10" ht="15" x14ac:dyDescent="0.4">
      <c r="B1617" s="340"/>
      <c r="C1617" s="198" t="s">
        <v>2647</v>
      </c>
      <c r="D1617" s="198" t="s">
        <v>1466</v>
      </c>
      <c r="E1617" s="198" t="s">
        <v>1432</v>
      </c>
      <c r="I1617" s="332" t="s">
        <v>1467</v>
      </c>
      <c r="J1617" s="413">
        <v>3960454.21</v>
      </c>
    </row>
    <row r="1618" spans="2:10" ht="15" x14ac:dyDescent="0.4">
      <c r="B1618" s="340"/>
      <c r="C1618" s="198" t="s">
        <v>2647</v>
      </c>
      <c r="D1618" s="198" t="s">
        <v>1468</v>
      </c>
      <c r="E1618" s="198" t="s">
        <v>3467</v>
      </c>
      <c r="I1618" s="332" t="s">
        <v>1467</v>
      </c>
      <c r="J1618" s="413">
        <v>1691284.5</v>
      </c>
    </row>
    <row r="1619" spans="2:10" ht="15" x14ac:dyDescent="0.4">
      <c r="B1619" s="340"/>
      <c r="C1619" s="198" t="s">
        <v>2647</v>
      </c>
      <c r="D1619" s="198" t="s">
        <v>1468</v>
      </c>
      <c r="E1619" s="198" t="s">
        <v>1432</v>
      </c>
      <c r="I1619" s="332" t="s">
        <v>1467</v>
      </c>
      <c r="J1619" s="413">
        <v>607518.42000000004</v>
      </c>
    </row>
    <row r="1620" spans="2:10" ht="15" x14ac:dyDescent="0.4">
      <c r="B1620" s="340"/>
      <c r="C1620" s="198" t="s">
        <v>2647</v>
      </c>
      <c r="D1620" s="198" t="s">
        <v>1471</v>
      </c>
      <c r="E1620" s="198" t="s">
        <v>3467</v>
      </c>
      <c r="I1620" s="332" t="s">
        <v>1467</v>
      </c>
      <c r="J1620" s="413">
        <v>0</v>
      </c>
    </row>
    <row r="1621" spans="2:10" ht="15" x14ac:dyDescent="0.4">
      <c r="B1621" s="340"/>
      <c r="C1621" s="198" t="s">
        <v>2821</v>
      </c>
      <c r="D1621" s="198" t="s">
        <v>1466</v>
      </c>
      <c r="E1621" s="198" t="s">
        <v>3467</v>
      </c>
      <c r="I1621" s="332" t="s">
        <v>1467</v>
      </c>
      <c r="J1621" s="413">
        <v>1803130.0499999998</v>
      </c>
    </row>
    <row r="1622" spans="2:10" ht="15" x14ac:dyDescent="0.4">
      <c r="B1622" s="340"/>
      <c r="C1622" s="198" t="s">
        <v>2821</v>
      </c>
      <c r="D1622" s="198" t="s">
        <v>1466</v>
      </c>
      <c r="E1622" s="198" t="s">
        <v>1475</v>
      </c>
      <c r="I1622" s="332" t="s">
        <v>1467</v>
      </c>
      <c r="J1622" s="413">
        <v>17426.36</v>
      </c>
    </row>
    <row r="1623" spans="2:10" ht="15" x14ac:dyDescent="0.4">
      <c r="B1623" s="340"/>
      <c r="C1623" s="198" t="s">
        <v>2821</v>
      </c>
      <c r="D1623" s="198" t="s">
        <v>1468</v>
      </c>
      <c r="E1623" s="198" t="s">
        <v>3467</v>
      </c>
      <c r="I1623" s="332" t="s">
        <v>1467</v>
      </c>
      <c r="J1623" s="413">
        <v>10500</v>
      </c>
    </row>
    <row r="1624" spans="2:10" ht="15" x14ac:dyDescent="0.4">
      <c r="B1624" s="340"/>
      <c r="C1624" s="198" t="s">
        <v>2821</v>
      </c>
      <c r="D1624" s="198" t="s">
        <v>1466</v>
      </c>
      <c r="E1624" s="198" t="s">
        <v>3468</v>
      </c>
      <c r="I1624" s="332" t="s">
        <v>1467</v>
      </c>
      <c r="J1624" s="413">
        <v>7626.9</v>
      </c>
    </row>
    <row r="1625" spans="2:10" ht="15" x14ac:dyDescent="0.4">
      <c r="B1625" s="340"/>
      <c r="C1625" s="198" t="s">
        <v>2821</v>
      </c>
      <c r="D1625" s="198" t="s">
        <v>1466</v>
      </c>
      <c r="E1625" s="198" t="s">
        <v>1432</v>
      </c>
      <c r="I1625" s="332" t="s">
        <v>1467</v>
      </c>
      <c r="J1625" s="413">
        <v>1343</v>
      </c>
    </row>
    <row r="1626" spans="2:10" ht="15" x14ac:dyDescent="0.4">
      <c r="B1626" s="340"/>
      <c r="C1626" s="198" t="s">
        <v>2821</v>
      </c>
      <c r="D1626" s="198" t="s">
        <v>1468</v>
      </c>
      <c r="E1626" s="198" t="s">
        <v>1432</v>
      </c>
      <c r="I1626" s="332" t="s">
        <v>1467</v>
      </c>
      <c r="J1626" s="413">
        <v>743</v>
      </c>
    </row>
    <row r="1627" spans="2:10" ht="15" x14ac:dyDescent="0.4">
      <c r="B1627" s="340"/>
      <c r="C1627" s="198" t="s">
        <v>3303</v>
      </c>
      <c r="D1627" s="198" t="s">
        <v>1468</v>
      </c>
      <c r="E1627" s="198" t="s">
        <v>1432</v>
      </c>
      <c r="I1627" s="332" t="s">
        <v>1467</v>
      </c>
      <c r="J1627" s="413">
        <v>50.97</v>
      </c>
    </row>
    <row r="1628" spans="2:10" ht="15" x14ac:dyDescent="0.4">
      <c r="B1628" s="340"/>
      <c r="C1628" s="198" t="s">
        <v>3153</v>
      </c>
      <c r="D1628" s="198" t="s">
        <v>1466</v>
      </c>
      <c r="E1628" s="198" t="s">
        <v>3467</v>
      </c>
      <c r="I1628" s="332" t="s">
        <v>1467</v>
      </c>
      <c r="J1628" s="413">
        <v>1169.17</v>
      </c>
    </row>
    <row r="1629" spans="2:10" ht="15" x14ac:dyDescent="0.4">
      <c r="B1629" s="340"/>
      <c r="C1629" s="198" t="s">
        <v>3153</v>
      </c>
      <c r="D1629" s="198" t="s">
        <v>1466</v>
      </c>
      <c r="E1629" s="198" t="s">
        <v>1432</v>
      </c>
      <c r="I1629" s="332" t="s">
        <v>1467</v>
      </c>
      <c r="J1629" s="413">
        <v>263.44</v>
      </c>
    </row>
    <row r="1630" spans="2:10" ht="15" x14ac:dyDescent="0.4">
      <c r="B1630" s="340"/>
      <c r="C1630" s="198" t="s">
        <v>3153</v>
      </c>
      <c r="D1630" s="198" t="s">
        <v>1468</v>
      </c>
      <c r="E1630" s="198" t="s">
        <v>1432</v>
      </c>
      <c r="I1630" s="332" t="s">
        <v>1467</v>
      </c>
      <c r="J1630" s="413">
        <v>263.44</v>
      </c>
    </row>
    <row r="1631" spans="2:10" ht="15" x14ac:dyDescent="0.4">
      <c r="B1631" s="340"/>
      <c r="C1631" s="198" t="s">
        <v>2905</v>
      </c>
      <c r="D1631" s="198" t="s">
        <v>1466</v>
      </c>
      <c r="E1631" s="198" t="s">
        <v>1432</v>
      </c>
      <c r="I1631" s="332" t="s">
        <v>1467</v>
      </c>
      <c r="J1631" s="413">
        <v>4662.8100000000004</v>
      </c>
    </row>
    <row r="1632" spans="2:10" ht="15" x14ac:dyDescent="0.4">
      <c r="B1632" s="340"/>
      <c r="C1632" s="198" t="s">
        <v>2905</v>
      </c>
      <c r="D1632" s="198" t="s">
        <v>1468</v>
      </c>
      <c r="E1632" s="198" t="s">
        <v>1432</v>
      </c>
      <c r="I1632" s="332" t="s">
        <v>1467</v>
      </c>
      <c r="J1632" s="413">
        <v>4662.8100000000004</v>
      </c>
    </row>
    <row r="1633" spans="2:10" ht="15" x14ac:dyDescent="0.4">
      <c r="B1633" s="340"/>
      <c r="C1633" s="198" t="s">
        <v>2905</v>
      </c>
      <c r="D1633" s="198" t="s">
        <v>1468</v>
      </c>
      <c r="E1633" s="198" t="s">
        <v>3467</v>
      </c>
      <c r="I1633" s="332" t="s">
        <v>1467</v>
      </c>
      <c r="J1633" s="413">
        <v>1500</v>
      </c>
    </row>
    <row r="1634" spans="2:10" ht="15" x14ac:dyDescent="0.4">
      <c r="B1634" s="340"/>
      <c r="C1634" s="198" t="s">
        <v>2905</v>
      </c>
      <c r="D1634" s="198" t="s">
        <v>1466</v>
      </c>
      <c r="E1634" s="198" t="s">
        <v>3467</v>
      </c>
      <c r="I1634" s="332" t="s">
        <v>1467</v>
      </c>
      <c r="J1634" s="413">
        <v>234</v>
      </c>
    </row>
    <row r="1635" spans="2:10" ht="15" x14ac:dyDescent="0.4">
      <c r="B1635" s="340"/>
      <c r="C1635" s="198" t="s">
        <v>2905</v>
      </c>
      <c r="D1635" s="198" t="s">
        <v>1466</v>
      </c>
      <c r="E1635" s="198" t="s">
        <v>1475</v>
      </c>
      <c r="I1635" s="332" t="s">
        <v>1467</v>
      </c>
      <c r="J1635" s="413">
        <v>226.96</v>
      </c>
    </row>
    <row r="1636" spans="2:10" ht="15" x14ac:dyDescent="0.4">
      <c r="B1636" s="340"/>
      <c r="C1636" s="198" t="s">
        <v>3304</v>
      </c>
      <c r="D1636" s="198" t="s">
        <v>1468</v>
      </c>
      <c r="E1636" s="198" t="s">
        <v>1432</v>
      </c>
      <c r="I1636" s="332" t="s">
        <v>1467</v>
      </c>
      <c r="J1636" s="413">
        <v>206.53</v>
      </c>
    </row>
    <row r="1637" spans="2:10" ht="15" x14ac:dyDescent="0.4">
      <c r="B1637" s="340"/>
      <c r="C1637" s="198" t="s">
        <v>3305</v>
      </c>
      <c r="D1637" s="198" t="s">
        <v>1468</v>
      </c>
      <c r="E1637" s="198" t="s">
        <v>3467</v>
      </c>
      <c r="I1637" s="332" t="s">
        <v>1467</v>
      </c>
      <c r="J1637" s="413">
        <v>55600</v>
      </c>
    </row>
    <row r="1638" spans="2:10" ht="15" x14ac:dyDescent="0.4">
      <c r="B1638" s="340"/>
      <c r="C1638" s="198" t="s">
        <v>3305</v>
      </c>
      <c r="D1638" s="198" t="s">
        <v>1468</v>
      </c>
      <c r="E1638" s="198" t="s">
        <v>1432</v>
      </c>
      <c r="I1638" s="332" t="s">
        <v>1467</v>
      </c>
      <c r="J1638" s="413">
        <v>26.11</v>
      </c>
    </row>
    <row r="1639" spans="2:10" ht="15" x14ac:dyDescent="0.4">
      <c r="B1639" s="340"/>
      <c r="C1639" s="198" t="s">
        <v>3154</v>
      </c>
      <c r="D1639" s="198" t="s">
        <v>1468</v>
      </c>
      <c r="E1639" s="198" t="s">
        <v>1432</v>
      </c>
      <c r="I1639" s="332" t="s">
        <v>1467</v>
      </c>
      <c r="J1639" s="413">
        <v>132042.96</v>
      </c>
    </row>
    <row r="1640" spans="2:10" ht="15" x14ac:dyDescent="0.4">
      <c r="B1640" s="340"/>
      <c r="C1640" s="198" t="s">
        <v>3154</v>
      </c>
      <c r="D1640" s="198" t="s">
        <v>1466</v>
      </c>
      <c r="E1640" s="198" t="s">
        <v>1432</v>
      </c>
      <c r="I1640" s="332" t="s">
        <v>1467</v>
      </c>
      <c r="J1640" s="413">
        <v>25457.95</v>
      </c>
    </row>
    <row r="1641" spans="2:10" ht="15" x14ac:dyDescent="0.4">
      <c r="B1641" s="340"/>
      <c r="C1641" s="198" t="s">
        <v>3154</v>
      </c>
      <c r="D1641" s="198" t="s">
        <v>1468</v>
      </c>
      <c r="E1641" s="198" t="s">
        <v>3467</v>
      </c>
      <c r="I1641" s="332" t="s">
        <v>1467</v>
      </c>
      <c r="J1641" s="413">
        <v>12550</v>
      </c>
    </row>
    <row r="1642" spans="2:10" ht="15" x14ac:dyDescent="0.4">
      <c r="B1642" s="340"/>
      <c r="C1642" s="198" t="s">
        <v>3154</v>
      </c>
      <c r="D1642" s="198" t="s">
        <v>1466</v>
      </c>
      <c r="E1642" s="198" t="s">
        <v>3469</v>
      </c>
      <c r="I1642" s="332" t="s">
        <v>1467</v>
      </c>
      <c r="J1642" s="413">
        <v>6676.4</v>
      </c>
    </row>
    <row r="1643" spans="2:10" ht="15" x14ac:dyDescent="0.4">
      <c r="B1643" s="340"/>
      <c r="C1643" s="198" t="s">
        <v>3155</v>
      </c>
      <c r="D1643" s="198" t="s">
        <v>1466</v>
      </c>
      <c r="E1643" s="198" t="s">
        <v>1432</v>
      </c>
      <c r="I1643" s="332" t="s">
        <v>1467</v>
      </c>
      <c r="J1643" s="413">
        <v>372.86</v>
      </c>
    </row>
    <row r="1644" spans="2:10" ht="15" x14ac:dyDescent="0.4">
      <c r="B1644" s="340"/>
      <c r="C1644" s="198" t="s">
        <v>3155</v>
      </c>
      <c r="D1644" s="198" t="s">
        <v>1468</v>
      </c>
      <c r="E1644" s="198" t="s">
        <v>1432</v>
      </c>
      <c r="I1644" s="332" t="s">
        <v>1467</v>
      </c>
      <c r="J1644" s="413">
        <v>372.86</v>
      </c>
    </row>
    <row r="1645" spans="2:10" ht="15" x14ac:dyDescent="0.4">
      <c r="B1645" s="340"/>
      <c r="C1645" s="198" t="s">
        <v>3156</v>
      </c>
      <c r="D1645" s="198" t="s">
        <v>1466</v>
      </c>
      <c r="E1645" s="198" t="s">
        <v>1432</v>
      </c>
      <c r="I1645" s="332" t="s">
        <v>1467</v>
      </c>
      <c r="J1645" s="413">
        <v>122.54</v>
      </c>
    </row>
    <row r="1646" spans="2:10" ht="15" x14ac:dyDescent="0.4">
      <c r="B1646" s="340"/>
      <c r="C1646" s="198" t="s">
        <v>3156</v>
      </c>
      <c r="D1646" s="198" t="s">
        <v>1468</v>
      </c>
      <c r="E1646" s="198" t="s">
        <v>1432</v>
      </c>
      <c r="I1646" s="332" t="s">
        <v>1467</v>
      </c>
      <c r="J1646" s="413">
        <v>122.54</v>
      </c>
    </row>
    <row r="1647" spans="2:10" ht="15" x14ac:dyDescent="0.4">
      <c r="B1647" s="340"/>
      <c r="C1647" s="198" t="s">
        <v>3157</v>
      </c>
      <c r="D1647" s="198" t="s">
        <v>1466</v>
      </c>
      <c r="E1647" s="198" t="s">
        <v>1432</v>
      </c>
      <c r="I1647" s="332" t="s">
        <v>1467</v>
      </c>
      <c r="J1647" s="413">
        <v>12.18</v>
      </c>
    </row>
    <row r="1648" spans="2:10" ht="15" x14ac:dyDescent="0.4">
      <c r="B1648" s="340"/>
      <c r="C1648" s="198" t="s">
        <v>3157</v>
      </c>
      <c r="D1648" s="198" t="s">
        <v>1468</v>
      </c>
      <c r="E1648" s="198" t="s">
        <v>1432</v>
      </c>
      <c r="I1648" s="332" t="s">
        <v>1467</v>
      </c>
      <c r="J1648" s="413">
        <v>12.14</v>
      </c>
    </row>
    <row r="1649" spans="2:10" ht="15" x14ac:dyDescent="0.4">
      <c r="B1649" s="340"/>
      <c r="C1649" s="198" t="s">
        <v>2729</v>
      </c>
      <c r="D1649" s="198" t="s">
        <v>1466</v>
      </c>
      <c r="E1649" s="198" t="s">
        <v>3468</v>
      </c>
      <c r="I1649" s="332" t="s">
        <v>1467</v>
      </c>
      <c r="J1649" s="413">
        <v>809001.86</v>
      </c>
    </row>
    <row r="1650" spans="2:10" ht="15" x14ac:dyDescent="0.4">
      <c r="B1650" s="340"/>
      <c r="C1650" s="198" t="s">
        <v>2729</v>
      </c>
      <c r="D1650" s="198" t="s">
        <v>1466</v>
      </c>
      <c r="E1650" s="198" t="s">
        <v>3467</v>
      </c>
      <c r="I1650" s="332" t="s">
        <v>1467</v>
      </c>
      <c r="J1650" s="413">
        <v>444245.3</v>
      </c>
    </row>
    <row r="1651" spans="2:10" ht="15" x14ac:dyDescent="0.4">
      <c r="B1651" s="340"/>
      <c r="C1651" s="198" t="s">
        <v>2729</v>
      </c>
      <c r="D1651" s="198" t="s">
        <v>1468</v>
      </c>
      <c r="E1651" s="198" t="s">
        <v>1432</v>
      </c>
      <c r="I1651" s="332" t="s">
        <v>1467</v>
      </c>
      <c r="J1651" s="413">
        <v>438695.12</v>
      </c>
    </row>
    <row r="1652" spans="2:10" ht="15" x14ac:dyDescent="0.4">
      <c r="B1652" s="340"/>
      <c r="C1652" s="198" t="s">
        <v>2729</v>
      </c>
      <c r="D1652" s="198" t="s">
        <v>1466</v>
      </c>
      <c r="E1652" s="198" t="s">
        <v>1432</v>
      </c>
      <c r="I1652" s="332" t="s">
        <v>1467</v>
      </c>
      <c r="J1652" s="413">
        <v>438221.67</v>
      </c>
    </row>
    <row r="1653" spans="2:10" ht="15" x14ac:dyDescent="0.4">
      <c r="B1653" s="340"/>
      <c r="C1653" s="198" t="s">
        <v>2729</v>
      </c>
      <c r="D1653" s="198" t="s">
        <v>1466</v>
      </c>
      <c r="E1653" s="198" t="s">
        <v>1475</v>
      </c>
      <c r="I1653" s="332" t="s">
        <v>1467</v>
      </c>
      <c r="J1653" s="413">
        <v>176760.27000000002</v>
      </c>
    </row>
    <row r="1654" spans="2:10" ht="15" x14ac:dyDescent="0.4">
      <c r="B1654" s="340"/>
      <c r="C1654" s="198" t="s">
        <v>2729</v>
      </c>
      <c r="D1654" s="198" t="s">
        <v>1468</v>
      </c>
      <c r="E1654" s="198" t="s">
        <v>3467</v>
      </c>
      <c r="I1654" s="332" t="s">
        <v>1467</v>
      </c>
      <c r="J1654" s="413">
        <v>95985</v>
      </c>
    </row>
    <row r="1655" spans="2:10" ht="15" x14ac:dyDescent="0.4">
      <c r="B1655" s="340"/>
      <c r="C1655" s="198" t="s">
        <v>2729</v>
      </c>
      <c r="D1655" s="198" t="s">
        <v>1466</v>
      </c>
      <c r="E1655" s="198" t="s">
        <v>3469</v>
      </c>
      <c r="I1655" s="332" t="s">
        <v>1467</v>
      </c>
      <c r="J1655" s="413">
        <v>68447.240000000005</v>
      </c>
    </row>
    <row r="1656" spans="2:10" ht="15" x14ac:dyDescent="0.4">
      <c r="B1656" s="340"/>
      <c r="C1656" s="198" t="s">
        <v>2729</v>
      </c>
      <c r="D1656" s="198" t="s">
        <v>1471</v>
      </c>
      <c r="E1656" s="198" t="s">
        <v>3467</v>
      </c>
      <c r="I1656" s="332" t="s">
        <v>1467</v>
      </c>
      <c r="J1656" s="413">
        <v>0</v>
      </c>
    </row>
    <row r="1657" spans="2:10" ht="15" x14ac:dyDescent="0.4">
      <c r="B1657" s="340"/>
      <c r="C1657" s="198" t="s">
        <v>3306</v>
      </c>
      <c r="D1657" s="198" t="s">
        <v>1468</v>
      </c>
      <c r="E1657" s="198" t="s">
        <v>1432</v>
      </c>
      <c r="I1657" s="332" t="s">
        <v>1467</v>
      </c>
      <c r="J1657" s="413">
        <v>12.46</v>
      </c>
    </row>
    <row r="1658" spans="2:10" ht="15" x14ac:dyDescent="0.4">
      <c r="B1658" s="340"/>
      <c r="C1658" s="198" t="s">
        <v>3307</v>
      </c>
      <c r="D1658" s="198" t="s">
        <v>1468</v>
      </c>
      <c r="E1658" s="198" t="s">
        <v>3467</v>
      </c>
      <c r="I1658" s="332" t="s">
        <v>1467</v>
      </c>
      <c r="J1658" s="413">
        <v>26150</v>
      </c>
    </row>
    <row r="1659" spans="2:10" ht="15" x14ac:dyDescent="0.4">
      <c r="B1659" s="340"/>
      <c r="C1659" s="198" t="s">
        <v>3307</v>
      </c>
      <c r="D1659" s="198" t="s">
        <v>1468</v>
      </c>
      <c r="E1659" s="198" t="s">
        <v>1432</v>
      </c>
      <c r="I1659" s="332" t="s">
        <v>1467</v>
      </c>
      <c r="J1659" s="413">
        <v>49.97</v>
      </c>
    </row>
    <row r="1660" spans="2:10" ht="15" x14ac:dyDescent="0.4">
      <c r="B1660" s="340"/>
      <c r="C1660" s="198" t="s">
        <v>3308</v>
      </c>
      <c r="D1660" s="198" t="s">
        <v>1468</v>
      </c>
      <c r="E1660" s="198" t="s">
        <v>3467</v>
      </c>
      <c r="I1660" s="332" t="s">
        <v>1467</v>
      </c>
      <c r="J1660" s="413">
        <v>161085</v>
      </c>
    </row>
    <row r="1661" spans="2:10" ht="15" x14ac:dyDescent="0.4">
      <c r="B1661" s="340"/>
      <c r="C1661" s="198" t="s">
        <v>3308</v>
      </c>
      <c r="D1661" s="198" t="s">
        <v>1468</v>
      </c>
      <c r="E1661" s="198" t="s">
        <v>1432</v>
      </c>
      <c r="I1661" s="332" t="s">
        <v>1467</v>
      </c>
      <c r="J1661" s="413">
        <v>44.64</v>
      </c>
    </row>
    <row r="1662" spans="2:10" ht="15" x14ac:dyDescent="0.4">
      <c r="B1662" s="340"/>
      <c r="C1662" s="198" t="s">
        <v>3158</v>
      </c>
      <c r="D1662" s="198" t="s">
        <v>1470</v>
      </c>
      <c r="E1662" s="198" t="s">
        <v>3467</v>
      </c>
      <c r="I1662" s="332" t="s">
        <v>1467</v>
      </c>
      <c r="J1662" s="413">
        <v>100000</v>
      </c>
    </row>
    <row r="1663" spans="2:10" ht="15" x14ac:dyDescent="0.4">
      <c r="B1663" s="340"/>
      <c r="C1663" s="198" t="s">
        <v>3158</v>
      </c>
      <c r="D1663" s="198" t="s">
        <v>1468</v>
      </c>
      <c r="E1663" s="198" t="s">
        <v>1432</v>
      </c>
      <c r="I1663" s="332" t="s">
        <v>1467</v>
      </c>
      <c r="J1663" s="413">
        <v>36265.17</v>
      </c>
    </row>
    <row r="1664" spans="2:10" ht="15" x14ac:dyDescent="0.4">
      <c r="B1664" s="340"/>
      <c r="C1664" s="198" t="s">
        <v>3158</v>
      </c>
      <c r="D1664" s="198" t="s">
        <v>1466</v>
      </c>
      <c r="E1664" s="198" t="s">
        <v>1432</v>
      </c>
      <c r="I1664" s="332" t="s">
        <v>1467</v>
      </c>
      <c r="J1664" s="413">
        <v>35453.26</v>
      </c>
    </row>
    <row r="1665" spans="2:10" ht="15" x14ac:dyDescent="0.4">
      <c r="B1665" s="340"/>
      <c r="C1665" s="198" t="s">
        <v>3158</v>
      </c>
      <c r="D1665" s="198" t="s">
        <v>1468</v>
      </c>
      <c r="E1665" s="198" t="s">
        <v>3467</v>
      </c>
      <c r="I1665" s="332" t="s">
        <v>1467</v>
      </c>
      <c r="J1665" s="413">
        <v>4000</v>
      </c>
    </row>
    <row r="1666" spans="2:10" ht="15" x14ac:dyDescent="0.4">
      <c r="B1666" s="340"/>
      <c r="C1666" s="198" t="s">
        <v>3159</v>
      </c>
      <c r="D1666" s="198" t="s">
        <v>1466</v>
      </c>
      <c r="E1666" s="198" t="s">
        <v>1432</v>
      </c>
      <c r="I1666" s="332" t="s">
        <v>1467</v>
      </c>
      <c r="J1666" s="413">
        <v>6569.15</v>
      </c>
    </row>
    <row r="1667" spans="2:10" ht="15" x14ac:dyDescent="0.4">
      <c r="B1667" s="340"/>
      <c r="C1667" s="198" t="s">
        <v>3159</v>
      </c>
      <c r="D1667" s="198" t="s">
        <v>1468</v>
      </c>
      <c r="E1667" s="198" t="s">
        <v>1432</v>
      </c>
      <c r="I1667" s="332" t="s">
        <v>1467</v>
      </c>
      <c r="J1667" s="413">
        <v>6569.15</v>
      </c>
    </row>
    <row r="1668" spans="2:10" ht="15" x14ac:dyDescent="0.4">
      <c r="B1668" s="340"/>
      <c r="C1668" s="198" t="s">
        <v>3309</v>
      </c>
      <c r="D1668" s="198" t="s">
        <v>1468</v>
      </c>
      <c r="E1668" s="198" t="s">
        <v>3467</v>
      </c>
      <c r="I1668" s="332" t="s">
        <v>1467</v>
      </c>
      <c r="J1668" s="413">
        <v>5000</v>
      </c>
    </row>
    <row r="1669" spans="2:10" ht="15" x14ac:dyDescent="0.4">
      <c r="B1669" s="340"/>
      <c r="C1669" s="198" t="s">
        <v>3309</v>
      </c>
      <c r="D1669" s="198" t="s">
        <v>1468</v>
      </c>
      <c r="E1669" s="198" t="s">
        <v>1432</v>
      </c>
      <c r="I1669" s="332" t="s">
        <v>1467</v>
      </c>
      <c r="J1669" s="413">
        <v>38</v>
      </c>
    </row>
    <row r="1670" spans="2:10" ht="15" x14ac:dyDescent="0.4">
      <c r="B1670" s="340"/>
      <c r="C1670" s="198" t="s">
        <v>3160</v>
      </c>
      <c r="D1670" s="198" t="s">
        <v>1468</v>
      </c>
      <c r="E1670" s="198" t="s">
        <v>3467</v>
      </c>
      <c r="I1670" s="332" t="s">
        <v>1467</v>
      </c>
      <c r="J1670" s="413">
        <v>127500</v>
      </c>
    </row>
    <row r="1671" spans="2:10" ht="15" x14ac:dyDescent="0.4">
      <c r="B1671" s="340"/>
      <c r="C1671" s="198" t="s">
        <v>3160</v>
      </c>
      <c r="D1671" s="198" t="s">
        <v>1466</v>
      </c>
      <c r="E1671" s="198" t="s">
        <v>1432</v>
      </c>
      <c r="I1671" s="332" t="s">
        <v>1467</v>
      </c>
      <c r="J1671" s="413">
        <v>3192.66</v>
      </c>
    </row>
    <row r="1672" spans="2:10" ht="15" x14ac:dyDescent="0.4">
      <c r="B1672" s="340"/>
      <c r="C1672" s="198" t="s">
        <v>3160</v>
      </c>
      <c r="D1672" s="198" t="s">
        <v>1468</v>
      </c>
      <c r="E1672" s="198" t="s">
        <v>1432</v>
      </c>
      <c r="I1672" s="332" t="s">
        <v>1467</v>
      </c>
      <c r="J1672" s="413">
        <v>3155.57</v>
      </c>
    </row>
    <row r="1673" spans="2:10" ht="15" x14ac:dyDescent="0.4">
      <c r="B1673" s="340"/>
      <c r="C1673" s="198" t="s">
        <v>3310</v>
      </c>
      <c r="D1673" s="198" t="s">
        <v>1468</v>
      </c>
      <c r="E1673" s="198" t="s">
        <v>1432</v>
      </c>
      <c r="I1673" s="332" t="s">
        <v>1467</v>
      </c>
      <c r="J1673" s="413">
        <v>117.79</v>
      </c>
    </row>
    <row r="1674" spans="2:10" ht="15" x14ac:dyDescent="0.4">
      <c r="B1674" s="340"/>
      <c r="C1674" s="198" t="s">
        <v>3161</v>
      </c>
      <c r="D1674" s="198" t="s">
        <v>1466</v>
      </c>
      <c r="E1674" s="198" t="s">
        <v>1432</v>
      </c>
      <c r="I1674" s="332" t="s">
        <v>1467</v>
      </c>
      <c r="J1674" s="413">
        <v>10033.280000000001</v>
      </c>
    </row>
    <row r="1675" spans="2:10" ht="15" x14ac:dyDescent="0.4">
      <c r="B1675" s="340"/>
      <c r="C1675" s="198" t="s">
        <v>3161</v>
      </c>
      <c r="D1675" s="198" t="s">
        <v>1466</v>
      </c>
      <c r="E1675" s="198" t="s">
        <v>3467</v>
      </c>
      <c r="I1675" s="332" t="s">
        <v>1467</v>
      </c>
      <c r="J1675" s="413">
        <v>3109</v>
      </c>
    </row>
    <row r="1676" spans="2:10" ht="15" x14ac:dyDescent="0.4">
      <c r="B1676" s="340"/>
      <c r="C1676" s="198" t="s">
        <v>3335</v>
      </c>
      <c r="D1676" s="198" t="s">
        <v>1470</v>
      </c>
      <c r="E1676" s="198" t="s">
        <v>3467</v>
      </c>
      <c r="I1676" s="332" t="s">
        <v>1467</v>
      </c>
      <c r="J1676" s="413">
        <v>150000</v>
      </c>
    </row>
    <row r="1677" spans="2:10" ht="15" x14ac:dyDescent="0.4">
      <c r="B1677" s="340"/>
      <c r="C1677" s="198" t="s">
        <v>3335</v>
      </c>
      <c r="D1677" s="198" t="s">
        <v>1470</v>
      </c>
      <c r="E1677" s="198" t="s">
        <v>3469</v>
      </c>
      <c r="I1677" s="332" t="s">
        <v>1467</v>
      </c>
      <c r="J1677" s="413">
        <v>51840</v>
      </c>
    </row>
    <row r="1678" spans="2:10" ht="15" x14ac:dyDescent="0.4">
      <c r="B1678" s="340"/>
      <c r="C1678" s="198" t="s">
        <v>3162</v>
      </c>
      <c r="D1678" s="198" t="s">
        <v>1468</v>
      </c>
      <c r="E1678" s="198" t="s">
        <v>1432</v>
      </c>
      <c r="I1678" s="332" t="s">
        <v>1467</v>
      </c>
      <c r="J1678" s="413">
        <v>38334.49</v>
      </c>
    </row>
    <row r="1679" spans="2:10" ht="15" x14ac:dyDescent="0.4">
      <c r="B1679" s="340"/>
      <c r="C1679" s="198" t="s">
        <v>3162</v>
      </c>
      <c r="D1679" s="198" t="s">
        <v>1466</v>
      </c>
      <c r="E1679" s="198" t="s">
        <v>1432</v>
      </c>
      <c r="I1679" s="332" t="s">
        <v>1467</v>
      </c>
      <c r="J1679" s="413">
        <v>28806.44</v>
      </c>
    </row>
    <row r="1680" spans="2:10" ht="15" x14ac:dyDescent="0.4">
      <c r="B1680" s="340"/>
      <c r="C1680" s="198" t="s">
        <v>3311</v>
      </c>
      <c r="D1680" s="198" t="s">
        <v>1468</v>
      </c>
      <c r="E1680" s="198" t="s">
        <v>1432</v>
      </c>
      <c r="I1680" s="332" t="s">
        <v>1467</v>
      </c>
      <c r="J1680" s="413">
        <v>12.09</v>
      </c>
    </row>
    <row r="1681" spans="2:10" ht="15" x14ac:dyDescent="0.4">
      <c r="B1681" s="340"/>
      <c r="C1681" s="198" t="s">
        <v>3312</v>
      </c>
      <c r="D1681" s="198" t="s">
        <v>1468</v>
      </c>
      <c r="E1681" s="198" t="s">
        <v>3467</v>
      </c>
      <c r="I1681" s="332" t="s">
        <v>1467</v>
      </c>
      <c r="J1681" s="413">
        <v>5500</v>
      </c>
    </row>
    <row r="1682" spans="2:10" ht="15" x14ac:dyDescent="0.4">
      <c r="B1682" s="340"/>
      <c r="C1682" s="198" t="s">
        <v>3312</v>
      </c>
      <c r="D1682" s="198" t="s">
        <v>1468</v>
      </c>
      <c r="E1682" s="198" t="s">
        <v>1432</v>
      </c>
      <c r="I1682" s="332" t="s">
        <v>1467</v>
      </c>
      <c r="J1682" s="413">
        <v>13.58</v>
      </c>
    </row>
    <row r="1683" spans="2:10" ht="15" x14ac:dyDescent="0.4">
      <c r="B1683" s="340"/>
      <c r="C1683" s="198" t="s">
        <v>3313</v>
      </c>
      <c r="D1683" s="198" t="s">
        <v>1468</v>
      </c>
      <c r="E1683" s="198" t="s">
        <v>1432</v>
      </c>
      <c r="I1683" s="332" t="s">
        <v>1467</v>
      </c>
      <c r="J1683" s="413">
        <v>9045.2800000000007</v>
      </c>
    </row>
    <row r="1684" spans="2:10" ht="15" x14ac:dyDescent="0.4">
      <c r="B1684" s="340"/>
      <c r="C1684" s="198" t="s">
        <v>3163</v>
      </c>
      <c r="D1684" s="198" t="s">
        <v>1468</v>
      </c>
      <c r="E1684" s="198" t="s">
        <v>3467</v>
      </c>
      <c r="I1684" s="332" t="s">
        <v>1467</v>
      </c>
      <c r="J1684" s="413">
        <v>50000</v>
      </c>
    </row>
    <row r="1685" spans="2:10" ht="15" x14ac:dyDescent="0.4">
      <c r="B1685" s="340"/>
      <c r="C1685" s="198" t="s">
        <v>3163</v>
      </c>
      <c r="D1685" s="198" t="s">
        <v>1466</v>
      </c>
      <c r="E1685" s="198" t="s">
        <v>3467</v>
      </c>
      <c r="I1685" s="332" t="s">
        <v>1467</v>
      </c>
      <c r="J1685" s="413">
        <v>4537.3999999999996</v>
      </c>
    </row>
    <row r="1686" spans="2:10" ht="15" x14ac:dyDescent="0.4">
      <c r="B1686" s="340"/>
      <c r="C1686" s="198" t="s">
        <v>3163</v>
      </c>
      <c r="D1686" s="198" t="s">
        <v>1468</v>
      </c>
      <c r="E1686" s="198" t="s">
        <v>1432</v>
      </c>
      <c r="I1686" s="332" t="s">
        <v>1467</v>
      </c>
      <c r="J1686" s="413">
        <v>4430.3500000000004</v>
      </c>
    </row>
    <row r="1687" spans="2:10" ht="15" x14ac:dyDescent="0.4">
      <c r="B1687" s="340"/>
      <c r="C1687" s="198" t="s">
        <v>3163</v>
      </c>
      <c r="D1687" s="198" t="s">
        <v>1466</v>
      </c>
      <c r="E1687" s="198" t="s">
        <v>1432</v>
      </c>
      <c r="I1687" s="332" t="s">
        <v>1467</v>
      </c>
      <c r="J1687" s="413">
        <v>4429.96</v>
      </c>
    </row>
    <row r="1688" spans="2:10" ht="15" x14ac:dyDescent="0.4">
      <c r="B1688" s="340"/>
      <c r="C1688" s="198" t="s">
        <v>3164</v>
      </c>
      <c r="D1688" s="198" t="s">
        <v>1466</v>
      </c>
      <c r="E1688" s="198" t="s">
        <v>1432</v>
      </c>
      <c r="I1688" s="332" t="s">
        <v>1467</v>
      </c>
      <c r="J1688" s="413">
        <v>87.67</v>
      </c>
    </row>
    <row r="1689" spans="2:10" ht="15" x14ac:dyDescent="0.4">
      <c r="B1689" s="340"/>
      <c r="C1689" s="198" t="s">
        <v>3164</v>
      </c>
      <c r="D1689" s="198" t="s">
        <v>1468</v>
      </c>
      <c r="E1689" s="198" t="s">
        <v>1432</v>
      </c>
      <c r="I1689" s="332" t="s">
        <v>1467</v>
      </c>
      <c r="J1689" s="413">
        <v>87.67</v>
      </c>
    </row>
    <row r="1690" spans="2:10" ht="15" x14ac:dyDescent="0.4">
      <c r="B1690" s="340"/>
      <c r="C1690" s="198" t="s">
        <v>3165</v>
      </c>
      <c r="D1690" s="198" t="s">
        <v>2842</v>
      </c>
      <c r="E1690" s="198" t="s">
        <v>3467</v>
      </c>
      <c r="I1690" s="332" t="s">
        <v>1467</v>
      </c>
      <c r="J1690" s="413">
        <v>3500</v>
      </c>
    </row>
    <row r="1691" spans="2:10" ht="15" x14ac:dyDescent="0.4">
      <c r="B1691" s="340"/>
      <c r="C1691" s="198" t="s">
        <v>3165</v>
      </c>
      <c r="D1691" s="198" t="s">
        <v>1468</v>
      </c>
      <c r="E1691" s="198" t="s">
        <v>3467</v>
      </c>
      <c r="I1691" s="332" t="s">
        <v>1467</v>
      </c>
      <c r="J1691" s="413">
        <v>1000</v>
      </c>
    </row>
    <row r="1692" spans="2:10" ht="15" x14ac:dyDescent="0.4">
      <c r="B1692" s="340"/>
      <c r="C1692" s="198" t="s">
        <v>3165</v>
      </c>
      <c r="D1692" s="198" t="s">
        <v>1468</v>
      </c>
      <c r="E1692" s="198" t="s">
        <v>1432</v>
      </c>
      <c r="I1692" s="332" t="s">
        <v>1467</v>
      </c>
      <c r="J1692" s="413">
        <v>573</v>
      </c>
    </row>
    <row r="1693" spans="2:10" ht="15" x14ac:dyDescent="0.4">
      <c r="B1693" s="340"/>
      <c r="C1693" s="198" t="s">
        <v>3165</v>
      </c>
      <c r="D1693" s="198" t="s">
        <v>1466</v>
      </c>
      <c r="E1693" s="198" t="s">
        <v>1432</v>
      </c>
      <c r="I1693" s="332" t="s">
        <v>1467</v>
      </c>
      <c r="J1693" s="413">
        <v>285.68</v>
      </c>
    </row>
    <row r="1694" spans="2:10" ht="15" x14ac:dyDescent="0.4">
      <c r="B1694" s="340"/>
      <c r="C1694" s="198" t="s">
        <v>2823</v>
      </c>
      <c r="D1694" s="198" t="s">
        <v>1466</v>
      </c>
      <c r="E1694" s="198" t="s">
        <v>1432</v>
      </c>
      <c r="I1694" s="332" t="s">
        <v>1467</v>
      </c>
      <c r="J1694" s="413">
        <v>71965.929999999993</v>
      </c>
    </row>
    <row r="1695" spans="2:10" ht="15" x14ac:dyDescent="0.4">
      <c r="B1695" s="340"/>
      <c r="C1695" s="198" t="s">
        <v>2823</v>
      </c>
      <c r="D1695" s="198" t="s">
        <v>1468</v>
      </c>
      <c r="E1695" s="198" t="s">
        <v>3467</v>
      </c>
      <c r="I1695" s="332" t="s">
        <v>1467</v>
      </c>
      <c r="J1695" s="413">
        <v>16500</v>
      </c>
    </row>
    <row r="1696" spans="2:10" ht="15" x14ac:dyDescent="0.4">
      <c r="B1696" s="340"/>
      <c r="C1696" s="198" t="s">
        <v>2823</v>
      </c>
      <c r="D1696" s="198" t="s">
        <v>1468</v>
      </c>
      <c r="E1696" s="198" t="s">
        <v>1432</v>
      </c>
      <c r="I1696" s="332" t="s">
        <v>1467</v>
      </c>
      <c r="J1696" s="413">
        <v>2232.91</v>
      </c>
    </row>
    <row r="1697" spans="2:10" ht="15" x14ac:dyDescent="0.4">
      <c r="B1697" s="340"/>
      <c r="C1697" s="198" t="s">
        <v>2881</v>
      </c>
      <c r="D1697" s="198" t="s">
        <v>1466</v>
      </c>
      <c r="E1697" s="198" t="s">
        <v>1432</v>
      </c>
      <c r="I1697" s="332" t="s">
        <v>1467</v>
      </c>
      <c r="J1697" s="413">
        <v>71874.63</v>
      </c>
    </row>
    <row r="1698" spans="2:10" ht="15" x14ac:dyDescent="0.4">
      <c r="B1698" s="340"/>
      <c r="C1698" s="198" t="s">
        <v>2881</v>
      </c>
      <c r="D1698" s="198" t="s">
        <v>1468</v>
      </c>
      <c r="E1698" s="198" t="s">
        <v>1432</v>
      </c>
      <c r="I1698" s="332" t="s">
        <v>1467</v>
      </c>
      <c r="J1698" s="413">
        <v>70423.81</v>
      </c>
    </row>
    <row r="1699" spans="2:10" ht="15" x14ac:dyDescent="0.4">
      <c r="B1699" s="340"/>
      <c r="C1699" s="198" t="s">
        <v>2881</v>
      </c>
      <c r="D1699" s="198" t="s">
        <v>1466</v>
      </c>
      <c r="E1699" s="198" t="s">
        <v>3469</v>
      </c>
      <c r="I1699" s="332" t="s">
        <v>1467</v>
      </c>
      <c r="J1699" s="413">
        <v>23789.4</v>
      </c>
    </row>
    <row r="1700" spans="2:10" ht="15" x14ac:dyDescent="0.4">
      <c r="B1700" s="340"/>
      <c r="C1700" s="198" t="s">
        <v>2881</v>
      </c>
      <c r="D1700" s="198" t="s">
        <v>1466</v>
      </c>
      <c r="E1700" s="198" t="s">
        <v>3467</v>
      </c>
      <c r="I1700" s="332" t="s">
        <v>1467</v>
      </c>
      <c r="J1700" s="413">
        <v>12964</v>
      </c>
    </row>
    <row r="1701" spans="2:10" ht="15" x14ac:dyDescent="0.4">
      <c r="B1701" s="340"/>
      <c r="C1701" s="198" t="s">
        <v>2881</v>
      </c>
      <c r="D1701" s="198" t="s">
        <v>1466</v>
      </c>
      <c r="E1701" s="198" t="s">
        <v>3468</v>
      </c>
      <c r="I1701" s="332" t="s">
        <v>1467</v>
      </c>
      <c r="J1701" s="413">
        <v>108.36</v>
      </c>
    </row>
    <row r="1702" spans="2:10" ht="15" x14ac:dyDescent="0.4">
      <c r="B1702" s="340"/>
      <c r="C1702" s="198" t="s">
        <v>2881</v>
      </c>
      <c r="D1702" s="198" t="s">
        <v>1466</v>
      </c>
      <c r="E1702" s="198" t="s">
        <v>1475</v>
      </c>
      <c r="I1702" s="332" t="s">
        <v>1467</v>
      </c>
      <c r="J1702" s="413">
        <v>75.650000000000006</v>
      </c>
    </row>
    <row r="1703" spans="2:10" ht="15" x14ac:dyDescent="0.4">
      <c r="B1703" s="340"/>
      <c r="C1703" s="198" t="s">
        <v>3186</v>
      </c>
      <c r="D1703" s="198" t="s">
        <v>1466</v>
      </c>
      <c r="E1703" s="198" t="s">
        <v>3467</v>
      </c>
      <c r="I1703" s="332" t="s">
        <v>1467</v>
      </c>
      <c r="J1703" s="413">
        <v>3568.11</v>
      </c>
    </row>
    <row r="1704" spans="2:10" ht="15" x14ac:dyDescent="0.4">
      <c r="B1704" s="340"/>
      <c r="C1704" s="198" t="s">
        <v>2906</v>
      </c>
      <c r="D1704" s="198" t="s">
        <v>1468</v>
      </c>
      <c r="E1704" s="198" t="s">
        <v>3467</v>
      </c>
      <c r="I1704" s="332" t="s">
        <v>1467</v>
      </c>
      <c r="J1704" s="413">
        <v>16500</v>
      </c>
    </row>
    <row r="1705" spans="2:10" ht="15" x14ac:dyDescent="0.4">
      <c r="B1705" s="340"/>
      <c r="C1705" s="198" t="s">
        <v>2906</v>
      </c>
      <c r="D1705" s="198" t="s">
        <v>1466</v>
      </c>
      <c r="E1705" s="198" t="s">
        <v>1475</v>
      </c>
      <c r="I1705" s="332" t="s">
        <v>1467</v>
      </c>
      <c r="J1705" s="413">
        <v>75.650000000000006</v>
      </c>
    </row>
    <row r="1706" spans="2:10" ht="15" x14ac:dyDescent="0.4">
      <c r="B1706" s="340"/>
      <c r="C1706" s="198" t="s">
        <v>3166</v>
      </c>
      <c r="D1706" s="198" t="s">
        <v>1466</v>
      </c>
      <c r="E1706" s="198" t="s">
        <v>3467</v>
      </c>
      <c r="I1706" s="332" t="s">
        <v>1467</v>
      </c>
      <c r="J1706" s="413">
        <v>68</v>
      </c>
    </row>
    <row r="1707" spans="2:10" ht="15" x14ac:dyDescent="0.4">
      <c r="B1707" s="340"/>
      <c r="C1707" s="198" t="s">
        <v>3166</v>
      </c>
      <c r="D1707" s="198" t="s">
        <v>1468</v>
      </c>
      <c r="E1707" s="198" t="s">
        <v>1432</v>
      </c>
      <c r="I1707" s="332" t="s">
        <v>1467</v>
      </c>
      <c r="J1707" s="413">
        <v>41</v>
      </c>
    </row>
    <row r="1708" spans="2:10" ht="15" x14ac:dyDescent="0.4">
      <c r="B1708" s="340"/>
      <c r="C1708" s="198" t="s">
        <v>3166</v>
      </c>
      <c r="D1708" s="198" t="s">
        <v>1466</v>
      </c>
      <c r="E1708" s="198" t="s">
        <v>1432</v>
      </c>
      <c r="I1708" s="332" t="s">
        <v>1467</v>
      </c>
      <c r="J1708" s="413">
        <v>40.06</v>
      </c>
    </row>
    <row r="1709" spans="2:10" ht="15" x14ac:dyDescent="0.4">
      <c r="B1709" s="340"/>
      <c r="C1709" s="198" t="s">
        <v>3199</v>
      </c>
      <c r="D1709" s="198" t="s">
        <v>1466</v>
      </c>
      <c r="E1709" s="198" t="s">
        <v>3467</v>
      </c>
      <c r="I1709" s="332" t="s">
        <v>1467</v>
      </c>
      <c r="J1709" s="413">
        <v>2823.2</v>
      </c>
    </row>
    <row r="1710" spans="2:10" ht="15" x14ac:dyDescent="0.4">
      <c r="B1710" s="340"/>
      <c r="C1710" s="198" t="s">
        <v>3199</v>
      </c>
      <c r="D1710" s="198" t="s">
        <v>1468</v>
      </c>
      <c r="E1710" s="198" t="s">
        <v>1432</v>
      </c>
      <c r="I1710" s="332" t="s">
        <v>1467</v>
      </c>
      <c r="J1710" s="413">
        <v>194</v>
      </c>
    </row>
    <row r="1711" spans="2:10" ht="15" x14ac:dyDescent="0.4">
      <c r="B1711" s="340"/>
      <c r="C1711" s="198" t="s">
        <v>3314</v>
      </c>
      <c r="D1711" s="198" t="s">
        <v>2842</v>
      </c>
      <c r="E1711" s="198" t="s">
        <v>3467</v>
      </c>
      <c r="I1711" s="332" t="s">
        <v>1467</v>
      </c>
      <c r="J1711" s="413">
        <v>4060</v>
      </c>
    </row>
    <row r="1712" spans="2:10" ht="15" x14ac:dyDescent="0.4">
      <c r="B1712" s="340"/>
      <c r="C1712" s="198" t="s">
        <v>3314</v>
      </c>
      <c r="D1712" s="198" t="s">
        <v>1468</v>
      </c>
      <c r="E1712" s="198" t="s">
        <v>3467</v>
      </c>
      <c r="I1712" s="332" t="s">
        <v>1467</v>
      </c>
      <c r="J1712" s="413">
        <v>3750</v>
      </c>
    </row>
    <row r="1713" spans="2:11" ht="15" x14ac:dyDescent="0.4">
      <c r="B1713" s="340"/>
      <c r="C1713" s="198" t="s">
        <v>3314</v>
      </c>
      <c r="D1713" s="198" t="s">
        <v>1468</v>
      </c>
      <c r="E1713" s="198" t="s">
        <v>1432</v>
      </c>
      <c r="I1713" s="332" t="s">
        <v>1467</v>
      </c>
      <c r="J1713" s="413">
        <v>35</v>
      </c>
    </row>
    <row r="1714" spans="2:11" ht="15" x14ac:dyDescent="0.4">
      <c r="B1714" s="340"/>
      <c r="C1714" s="198" t="s">
        <v>3167</v>
      </c>
      <c r="D1714" s="198" t="s">
        <v>1466</v>
      </c>
      <c r="E1714" s="198" t="s">
        <v>1432</v>
      </c>
      <c r="I1714" s="332" t="s">
        <v>1467</v>
      </c>
      <c r="J1714" s="413">
        <v>590.64</v>
      </c>
    </row>
    <row r="1715" spans="2:11" ht="15" x14ac:dyDescent="0.4">
      <c r="B1715" s="340"/>
      <c r="C1715" s="198" t="s">
        <v>3187</v>
      </c>
      <c r="D1715" s="198" t="s">
        <v>1466</v>
      </c>
      <c r="E1715" s="198" t="s">
        <v>3467</v>
      </c>
      <c r="I1715" s="332" t="s">
        <v>1467</v>
      </c>
      <c r="J1715" s="413">
        <v>5298.2</v>
      </c>
    </row>
    <row r="1716" spans="2:11" x14ac:dyDescent="0.45">
      <c r="B1716" s="346" t="e">
        <f>VLOOKUP(C1716,Companies[],3,FALSE)</f>
        <v>#N/A</v>
      </c>
      <c r="C1716" s="346" t="s">
        <v>2081</v>
      </c>
      <c r="H1716" s="346"/>
      <c r="J1716" s="345"/>
    </row>
    <row r="1717" spans="2:11" ht="14.65" thickBot="1" x14ac:dyDescent="0.5">
      <c r="G1717" s="334"/>
    </row>
    <row r="1718" spans="2:11" ht="15.4" thickBot="1" x14ac:dyDescent="0.5">
      <c r="G1718" s="334"/>
      <c r="I1718" s="347" t="s">
        <v>2545</v>
      </c>
      <c r="J1718" s="348"/>
      <c r="K1718" s="349">
        <f>SUMIF(Table10[Devise de déclaration],"USD",Table10[Valeur de revenus])+(IFERROR(SUMIF(Table10[Devise de déclaration],"&lt;&gt;USD",Table10[Valeur de revenus])/'Partie 1 - Présentation'!$E$51,0))</f>
        <v>4128920076.3000031</v>
      </c>
    </row>
    <row r="1719" spans="2:11" ht="15.4" thickBot="1" x14ac:dyDescent="0.5">
      <c r="G1719" s="334"/>
      <c r="I1719" s="348"/>
      <c r="J1719" s="350"/>
      <c r="K1719" s="351"/>
    </row>
    <row r="1720" spans="2:11" ht="15.4" thickBot="1" x14ac:dyDescent="0.5">
      <c r="G1720" s="334"/>
      <c r="I1720" s="347" t="str">
        <f>"Total en "&amp;'Partie 1 - Présentation'!$E$50</f>
        <v>Total en CDF</v>
      </c>
      <c r="J1720" s="348"/>
      <c r="K1720" s="349">
        <f>IF('Partie 1 - Présentation'!$E$50="USD",0,SUMIF(Table10[Devise de déclaration],'Partie 1 - Présentation'!$E$50,Table10[Valeur de revenus]))+(IFERROR(SUMIF(Table10[Devise de déclaration],"USD",Table10[Valeur de revenus])*'Partie 1 - Présentation'!$E$51,0))</f>
        <v>0</v>
      </c>
    </row>
    <row r="1721" spans="2:11" ht="15" x14ac:dyDescent="0.45">
      <c r="G1721" s="334"/>
      <c r="I1721" s="350"/>
      <c r="J1721" s="350"/>
      <c r="K1721" s="351"/>
    </row>
    <row r="1722" spans="2:11" x14ac:dyDescent="0.45">
      <c r="C1722" s="332" t="s">
        <v>1464</v>
      </c>
    </row>
    <row r="1723" spans="2:11" ht="24" x14ac:dyDescent="0.45">
      <c r="C1723" s="219" t="s">
        <v>2366</v>
      </c>
      <c r="D1723" s="208"/>
      <c r="E1723" s="208"/>
      <c r="F1723" s="208"/>
      <c r="G1723" s="208"/>
      <c r="H1723" s="208"/>
      <c r="I1723" s="208"/>
      <c r="J1723" s="208"/>
      <c r="K1723" s="208"/>
    </row>
    <row r="1724" spans="2:11" x14ac:dyDescent="0.45">
      <c r="C1724" s="286" t="s">
        <v>2384</v>
      </c>
      <c r="D1724" s="286"/>
      <c r="E1724" s="286"/>
      <c r="F1724" s="286"/>
      <c r="G1724" s="222"/>
      <c r="H1724" s="286"/>
      <c r="I1724" s="286"/>
      <c r="J1724" s="286"/>
      <c r="K1724" s="286"/>
    </row>
    <row r="1725" spans="2:11" x14ac:dyDescent="0.45">
      <c r="C1725" s="286"/>
      <c r="D1725" s="286"/>
      <c r="E1725" s="286"/>
      <c r="F1725" s="286"/>
      <c r="G1725" s="222"/>
      <c r="H1725" s="286"/>
      <c r="I1725" s="286"/>
      <c r="J1725" s="286" t="s">
        <v>3478</v>
      </c>
      <c r="K1725" s="286"/>
    </row>
    <row r="1726" spans="2:11" x14ac:dyDescent="0.45">
      <c r="C1726" s="286" t="s">
        <v>2385</v>
      </c>
      <c r="D1726" s="286" t="s">
        <v>2374</v>
      </c>
      <c r="E1726" s="286"/>
      <c r="F1726" s="286"/>
      <c r="G1726" s="286"/>
      <c r="H1726" s="286"/>
      <c r="I1726" s="286"/>
      <c r="J1726" s="286"/>
      <c r="K1726" s="286"/>
    </row>
    <row r="1727" spans="2:11" x14ac:dyDescent="0.45">
      <c r="C1727" s="286" t="s">
        <v>2385</v>
      </c>
      <c r="D1727" s="286" t="s">
        <v>2374</v>
      </c>
      <c r="E1727" s="286"/>
      <c r="F1727" s="286"/>
      <c r="G1727" s="286"/>
      <c r="H1727" s="286"/>
      <c r="I1727" s="286"/>
      <c r="J1727" s="286"/>
      <c r="K1727" s="286"/>
    </row>
    <row r="1728" spans="2:11" x14ac:dyDescent="0.45">
      <c r="C1728" s="286" t="s">
        <v>2385</v>
      </c>
      <c r="D1728" s="286" t="s">
        <v>2374</v>
      </c>
      <c r="E1728" s="286"/>
      <c r="F1728" s="286"/>
      <c r="G1728" s="286"/>
      <c r="H1728" s="286"/>
      <c r="I1728" s="286"/>
      <c r="J1728" s="286"/>
      <c r="K1728" s="286"/>
    </row>
    <row r="1729" spans="3:14" x14ac:dyDescent="0.45">
      <c r="C1729" s="286" t="s">
        <v>2385</v>
      </c>
      <c r="D1729" s="286" t="s">
        <v>2374</v>
      </c>
      <c r="E1729" s="286"/>
      <c r="F1729" s="286"/>
      <c r="G1729" s="286"/>
      <c r="H1729" s="286"/>
      <c r="I1729" s="286"/>
      <c r="J1729" s="286"/>
      <c r="K1729" s="286"/>
    </row>
    <row r="1730" spans="3:14" x14ac:dyDescent="0.45">
      <c r="C1730" s="286" t="s">
        <v>2385</v>
      </c>
      <c r="D1730" s="286" t="s">
        <v>2081</v>
      </c>
      <c r="E1730" s="286"/>
      <c r="F1730" s="286"/>
      <c r="G1730" s="222"/>
      <c r="H1730" s="286"/>
      <c r="I1730" s="286"/>
      <c r="J1730" s="286"/>
      <c r="K1730" s="286"/>
    </row>
    <row r="1731" spans="3:14" x14ac:dyDescent="0.45">
      <c r="C1731" s="286"/>
      <c r="D1731" s="286"/>
      <c r="E1731" s="286"/>
      <c r="F1731" s="286"/>
      <c r="G1731" s="222"/>
      <c r="H1731" s="286"/>
      <c r="I1731" s="286"/>
      <c r="J1731" s="286"/>
      <c r="K1731" s="286"/>
    </row>
    <row r="1732" spans="3:14" ht="15.4" thickBot="1" x14ac:dyDescent="0.5">
      <c r="C1732" s="54"/>
      <c r="D1732" s="54"/>
      <c r="E1732" s="54"/>
      <c r="F1732" s="54"/>
      <c r="G1732" s="54"/>
      <c r="H1732" s="54"/>
      <c r="I1732" s="54"/>
      <c r="J1732" s="54"/>
      <c r="K1732" s="54"/>
    </row>
    <row r="1734" spans="3:14" ht="15.4" thickBot="1" x14ac:dyDescent="0.5">
      <c r="C1734" s="352" t="s">
        <v>2172</v>
      </c>
      <c r="D1734" s="352"/>
      <c r="E1734" s="352"/>
      <c r="F1734" s="352"/>
      <c r="G1734" s="352"/>
      <c r="H1734" s="352"/>
      <c r="I1734" s="352"/>
      <c r="J1734" s="352"/>
      <c r="K1734" s="352"/>
      <c r="L1734" s="341"/>
      <c r="M1734" s="341"/>
      <c r="N1734" s="341"/>
    </row>
    <row r="1735" spans="3:14" ht="15.4" thickBot="1" x14ac:dyDescent="0.5">
      <c r="C1735" s="353" t="s">
        <v>2173</v>
      </c>
      <c r="D1735" s="353"/>
      <c r="E1735" s="353"/>
      <c r="F1735" s="353"/>
      <c r="G1735" s="353"/>
      <c r="H1735" s="353"/>
      <c r="I1735" s="353"/>
      <c r="J1735" s="353"/>
      <c r="K1735" s="353"/>
      <c r="L1735" s="342"/>
      <c r="M1735" s="342"/>
      <c r="N1735" s="342"/>
    </row>
    <row r="1736" spans="3:14" ht="15.4" thickBot="1" x14ac:dyDescent="0.5">
      <c r="C1736" s="353" t="s">
        <v>2174</v>
      </c>
      <c r="D1736" s="353"/>
      <c r="E1736" s="353"/>
      <c r="F1736" s="353"/>
      <c r="G1736" s="353"/>
      <c r="H1736" s="353"/>
      <c r="I1736" s="353"/>
      <c r="J1736" s="353"/>
      <c r="K1736" s="353"/>
      <c r="L1736" s="343"/>
      <c r="M1736" s="343"/>
      <c r="N1736" s="343"/>
    </row>
    <row r="1737" spans="3:14" ht="15" x14ac:dyDescent="0.45">
      <c r="C1737" s="354" t="s">
        <v>2175</v>
      </c>
      <c r="D1737" s="354"/>
      <c r="E1737" s="354"/>
      <c r="F1737" s="354"/>
      <c r="G1737" s="354"/>
      <c r="H1737" s="354"/>
      <c r="I1737" s="354"/>
      <c r="J1737" s="354"/>
      <c r="K1737" s="354"/>
      <c r="L1737" s="344"/>
      <c r="M1737" s="344"/>
      <c r="N1737" s="344"/>
    </row>
    <row r="1738" spans="3:14" ht="15.4" thickBot="1" x14ac:dyDescent="0.5">
      <c r="C1738" s="54"/>
      <c r="D1738" s="54"/>
      <c r="E1738" s="54"/>
      <c r="F1738" s="54"/>
      <c r="G1738" s="54"/>
      <c r="H1738" s="54"/>
      <c r="I1738" s="54"/>
      <c r="J1738" s="54"/>
      <c r="K1738" s="54"/>
    </row>
    <row r="1739" spans="3:14" x14ac:dyDescent="0.45">
      <c r="C1739" s="280" t="s">
        <v>2229</v>
      </c>
      <c r="D1739" s="280"/>
      <c r="E1739" s="280"/>
      <c r="F1739" s="280"/>
      <c r="G1739" s="280"/>
      <c r="H1739" s="280"/>
      <c r="I1739" s="280"/>
      <c r="J1739" s="280"/>
      <c r="K1739" s="280"/>
    </row>
    <row r="1740" spans="3:14" x14ac:dyDescent="0.45">
      <c r="C1740" s="280" t="s">
        <v>2386</v>
      </c>
      <c r="D1740" s="280"/>
      <c r="E1740" s="280"/>
      <c r="F1740" s="280"/>
      <c r="G1740" s="280"/>
      <c r="H1740" s="280"/>
      <c r="I1740" s="280"/>
      <c r="J1740" s="280"/>
      <c r="K1740" s="280"/>
    </row>
  </sheetData>
  <protectedRanges>
    <protectedRange algorithmName="SHA-512" hashValue="19r0bVvPR7yZA0UiYij7Tv1CBk3noIABvFePbLhCJ4nk3L6A+Fy+RdPPS3STf+a52x4pG2PQK4FAkXK9epnlIA==" saltValue="gQC4yrLvnbJqxYZ0KSEoZA==" spinCount="100000" sqref="I1721 C1717:D1721 F1717:G1721 B1716:D1716 H1716:H1717" name="Government revenues_1"/>
    <protectedRange algorithmName="SHA-512" hashValue="19r0bVvPR7yZA0UiYij7Tv1CBk3noIABvFePbLhCJ4nk3L6A+Fy+RdPPS3STf+a52x4pG2PQK4FAkXK9epnlIA==" saltValue="gQC4yrLvnbJqxYZ0KSEoZA==" spinCount="100000" sqref="J1718:J1721" name="Government revenues_2"/>
  </protectedRanges>
  <mergeCells count="4">
    <mergeCell ref="C4:J4"/>
    <mergeCell ref="C5:J5"/>
    <mergeCell ref="C6:J6"/>
    <mergeCell ref="C8:J8"/>
  </mergeCells>
  <dataValidations count="9">
    <dataValidation type="whole" allowBlank="1" showInputMessage="1" showErrorMessage="1" errorTitle="Veuillez ne pas modifier" error="Veuillez ne pas modifier ces cellules" sqref="C1734:C1737 I1740:K1740" xr:uid="{57FB8956-8886-4544-B87B-E90A685DCD42}">
      <formula1>444</formula1>
      <formula2>445</formula2>
    </dataValidation>
    <dataValidation allowBlank="1" showInputMessage="1" showErrorMessage="1" errorTitle="Veuillez ne pas modifier" error="Veuillez ne pas modifier ces cellules" sqref="C1740:E1740" xr:uid="{2196945A-5BE1-4C2A-BE8A-AD6E26F529A7}"/>
    <dataValidation type="whole" errorStyle="warning" allowBlank="1" showInputMessage="1" showErrorMessage="1" errorTitle="Veuillez ne pas remplir" error="Ces cellules seront complétées automatiquement" sqref="K1718 K1720" xr:uid="{E0955F84-CF46-403C-A96B-A533675BDDC3}">
      <formula1>44444</formula1>
      <formula2>44445</formula2>
    </dataValidation>
    <dataValidation type="list" allowBlank="1" showInputMessage="1" showErrorMessage="1" sqref="K1716" xr:uid="{3676EA40-39C4-4445-9C42-FA6D66FA72E5}">
      <formula1>"Simple_options_list"</formula1>
    </dataValidation>
    <dataValidation allowBlank="1" showInputMessage="1" showErrorMessage="1" promptTitle="Volume en nature" prompt="Veuillez renseigner le volume en nature du flux de revenu, si applicable" sqref="L15:L1716" xr:uid="{74B2EE4B-5C91-44FD-BAEF-E32A9E459541}"/>
    <dataValidation type="list" allowBlank="1" showInputMessage="1" showErrorMessage="1" sqref="C15:C1716" xr:uid="{B6B7EB1A-CE56-4498-9FA2-2F9C5748A2BD}">
      <formula1>Companies_list</formula1>
    </dataValidation>
    <dataValidation type="decimal" operator="notBetween" allowBlank="1" showInputMessage="1" showErrorMessage="1" errorTitle="Nombre" error="Veuillez inscrire un nombre dans cette cellule" promptTitle="Montant du flux de revenus" prompt="Veuillez inscrire le montant total réconcilié du flux de revenus comme reporté par le gouvernement, " sqref="J15:J1716" xr:uid="{F5697852-5424-40D3-886B-BB5D3E2162F3}">
      <formula1>0.1</formula1>
      <formula2>0.2</formula2>
    </dataValidation>
    <dataValidation type="list" allowBlank="1" showInputMessage="1" showErrorMessage="1" promptTitle="Nom du flux de revenu" prompt="Veuillez saisir le nom des flux de revenus ici._x000a__x000a_Inclure uniquement les paiements effectués au nom des entreprises. NE PAS inclure les revenus au nom de particuliers, tels que PAYE, etc..." sqref="E15:E1716" xr:uid="{04B89EC5-5E6B-4F94-B74D-E536B28B3990}">
      <formula1>Revenue_stream_list</formula1>
    </dataValidation>
    <dataValidation type="list" allowBlank="1" showInputMessage="1" showErrorMessage="1" sqref="D15:D1716" xr:uid="{28EF720B-7618-42E4-BE48-44C61AC2FCAC}">
      <formula1>Government_entities_list</formula1>
    </dataValidation>
  </dataValidations>
  <hyperlinks>
    <hyperlink ref="C13" r:id="rId1" location="r4-1" display="EITI Requirement 4.1" xr:uid="{00000000-0004-0000-0500-000004000000}"/>
    <hyperlink ref="C9:K9" r:id="rId2" display="If you have any questions, please contact data@eiti.org" xr:uid="{00000000-0004-0000-0500-000005000000}"/>
    <hyperlink ref="C1736:H1736" r:id="rId3" display="Pour la version la plus récente des modèles de données résumées, consultez https://eiti.org/fr/document/modele-donnees-resumees-itie" xr:uid="{8C407262-8913-493A-9FC4-16A008DC04B3}"/>
    <hyperlink ref="C1735:H1735" r:id="rId4" display="Vous voulez en savoir plus sur votre pays ? Vérifiez si votre pays met en œuvre la Norme ITIE en visitant https://eiti.org/countries" xr:uid="{B550273B-C2A8-4BFF-92DC-DA59B212B8B9}"/>
    <hyperlink ref="C1737:H1737" r:id="rId5" display="Give us your feedback or report a conflict in the data! Write to us at  data@eiti.org" xr:uid="{95C432BD-4805-43FB-BFB4-24CA5D2DDD85}"/>
    <hyperlink ref="C13:K13" r:id="rId6" location="r4-1" display="Exigence ITIE 4.1.c: Paiements des entreprises ;  Exigence ITIE 4.7: Déclaration par projet" xr:uid="{56E47720-71A5-4292-8CE6-DF965AE29E62}"/>
  </hyperlinks>
  <pageMargins left="0.7" right="0.7" top="0.75" bottom="0.75" header="0.3" footer="0.3"/>
  <pageSetup paperSize="9" orientation="portrait" r:id="rId7"/>
  <tableParts count="1">
    <tablePart r:id="rId8"/>
  </tableParts>
  <extLst>
    <ext xmlns:x14="http://schemas.microsoft.com/office/spreadsheetml/2009/9/main" uri="{CCE6A557-97BC-4b89-ADB6-D9C93CAAB3DF}">
      <x14:dataValidations xmlns:xm="http://schemas.microsoft.com/office/excel/2006/main" count="3">
        <x14:dataValidation type="list" allowBlank="1" showInputMessage="1" showErrorMessage="1" xr:uid="{4B62CD62-4315-4760-9D20-3717CF5F4392}">
          <x14:formula1>
            <xm:f>Listes!$I$11:$I$168</xm:f>
          </x14:formula1>
          <xm:sqref>J1719 J1721</xm:sqref>
        </x14:dataValidation>
        <x14:dataValidation type="list" operator="greaterThanOrEqual" allowBlank="1" showInputMessage="1" showErrorMessage="1" errorTitle="Nombre" error="Veuillez saisir uniquement des chiffres dans cette cellule. " xr:uid="{DDA99A49-5FA2-4501-BEE8-B7997A8E7207}">
          <x14:formula1>
            <xm:f>Listes!$I$11:$I$168</xm:f>
          </x14:formula1>
          <xm:sqref>I15:I1716</xm:sqref>
        </x14:dataValidation>
        <x14:dataValidation type="list" allowBlank="1" showInputMessage="1" showErrorMessage="1" xr:uid="{E517FE03-1D14-4653-BEC3-9C25B305920A}">
          <x14:formula1>
            <xm:f>'Partie 3 - Entités déclarantes'!$B$215:$B$231</xm:f>
          </x14:formula1>
          <xm:sqref>H15:H1716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E246"/>
  <sheetViews>
    <sheetView topLeftCell="P21" zoomScale="70" zoomScaleNormal="70" workbookViewId="0">
      <selection activeCell="W23" sqref="W23"/>
    </sheetView>
  </sheetViews>
  <sheetFormatPr baseColWidth="10" defaultColWidth="26.28515625" defaultRowHeight="13.9" x14ac:dyDescent="0.45"/>
  <cols>
    <col min="7" max="7" width="29" customWidth="1"/>
    <col min="10" max="10" width="18.7109375" customWidth="1"/>
    <col min="11" max="11" width="29.85546875" customWidth="1"/>
    <col min="12" max="12" width="4" customWidth="1"/>
    <col min="13" max="13" width="3.85546875" customWidth="1"/>
    <col min="17" max="17" width="6.85546875" customWidth="1"/>
    <col min="18" max="18" width="5.28515625" customWidth="1"/>
    <col min="20" max="20" width="39.28515625" customWidth="1"/>
    <col min="26" max="26" width="8.7109375" customWidth="1"/>
    <col min="28" max="28" width="8.42578125" customWidth="1"/>
  </cols>
  <sheetData>
    <row r="1" spans="1:31" ht="27.75" x14ac:dyDescent="0.45">
      <c r="A1" s="5" t="s">
        <v>966</v>
      </c>
      <c r="B1" s="3"/>
      <c r="C1" s="3"/>
      <c r="D1" s="3"/>
      <c r="E1" s="3"/>
      <c r="F1" s="3"/>
      <c r="G1" s="3"/>
      <c r="H1" s="3"/>
      <c r="I1" s="5" t="s">
        <v>967</v>
      </c>
      <c r="J1" s="3"/>
      <c r="K1" s="5" t="s">
        <v>1276</v>
      </c>
      <c r="L1" s="3"/>
      <c r="M1" s="3"/>
      <c r="N1" s="5" t="s">
        <v>1278</v>
      </c>
      <c r="O1" s="5"/>
      <c r="P1" s="3"/>
      <c r="Q1" s="3"/>
      <c r="R1" s="3"/>
      <c r="S1" s="5" t="s">
        <v>1386</v>
      </c>
      <c r="T1" s="3"/>
      <c r="U1" s="3"/>
      <c r="V1" s="3"/>
      <c r="W1" s="3"/>
      <c r="X1" s="3"/>
      <c r="Y1" s="3"/>
      <c r="Z1" s="3"/>
      <c r="AA1" s="5" t="s">
        <v>1454</v>
      </c>
      <c r="AB1" s="3"/>
      <c r="AC1" s="5" t="s">
        <v>1458</v>
      </c>
      <c r="AE1" s="5" t="s">
        <v>2130</v>
      </c>
    </row>
    <row r="2" spans="1:31" ht="28.5" x14ac:dyDescent="0.45">
      <c r="A2" s="5" t="s">
        <v>720</v>
      </c>
      <c r="B2" s="5" t="s">
        <v>721</v>
      </c>
      <c r="C2" s="5" t="s">
        <v>1478</v>
      </c>
      <c r="D2" s="5" t="s">
        <v>722</v>
      </c>
      <c r="E2" s="5" t="s">
        <v>1269</v>
      </c>
      <c r="F2" s="5" t="s">
        <v>1270</v>
      </c>
      <c r="G2" s="5" t="s">
        <v>1479</v>
      </c>
      <c r="H2" s="3"/>
      <c r="I2" s="3" t="s">
        <v>968</v>
      </c>
      <c r="J2" s="3"/>
      <c r="K2" s="3" t="s">
        <v>1480</v>
      </c>
      <c r="L2" s="3"/>
      <c r="M2" s="3"/>
      <c r="N2" s="6" t="s">
        <v>1348</v>
      </c>
      <c r="O2" s="6" t="s">
        <v>2400</v>
      </c>
      <c r="P2" s="6" t="s">
        <v>1349</v>
      </c>
      <c r="Q2" s="3"/>
      <c r="R2" s="3"/>
      <c r="S2" s="5" t="s">
        <v>1387</v>
      </c>
      <c r="T2" s="5" t="s">
        <v>1385</v>
      </c>
      <c r="U2" s="5" t="s">
        <v>1350</v>
      </c>
      <c r="V2" s="5" t="s">
        <v>1481</v>
      </c>
      <c r="W2" s="5" t="s">
        <v>1482</v>
      </c>
      <c r="X2" s="5" t="s">
        <v>1483</v>
      </c>
      <c r="Y2" s="5" t="s">
        <v>1484</v>
      </c>
      <c r="Z2" s="3"/>
      <c r="AA2" s="5" t="s">
        <v>1406</v>
      </c>
      <c r="AB2" s="3"/>
      <c r="AC2" s="3" t="s">
        <v>1457</v>
      </c>
      <c r="AE2" t="s">
        <v>2129</v>
      </c>
    </row>
    <row r="3" spans="1:31" ht="41.65" x14ac:dyDescent="0.45">
      <c r="A3" s="3" t="s">
        <v>0</v>
      </c>
      <c r="B3" s="3" t="s">
        <v>1</v>
      </c>
      <c r="C3" s="3" t="s">
        <v>2</v>
      </c>
      <c r="D3" s="3" t="s">
        <v>723</v>
      </c>
      <c r="E3" s="3" t="s">
        <v>973</v>
      </c>
      <c r="F3" s="3">
        <v>971</v>
      </c>
      <c r="G3" s="3" t="s">
        <v>974</v>
      </c>
      <c r="H3" s="3"/>
      <c r="I3" s="3" t="s">
        <v>1486</v>
      </c>
      <c r="J3" s="3"/>
      <c r="K3" s="7" t="s">
        <v>2399</v>
      </c>
      <c r="L3" s="3"/>
      <c r="M3" s="3"/>
      <c r="N3" s="8" t="s">
        <v>1314</v>
      </c>
      <c r="O3" s="3" t="s">
        <v>2401</v>
      </c>
      <c r="P3" s="3" t="s">
        <v>2402</v>
      </c>
      <c r="Q3" s="3"/>
      <c r="R3" s="3"/>
      <c r="S3" s="3" t="s">
        <v>1424</v>
      </c>
      <c r="T3" s="3" t="s">
        <v>1425</v>
      </c>
      <c r="U3" s="3" t="s">
        <v>1353</v>
      </c>
      <c r="V3" s="3" t="s">
        <v>1388</v>
      </c>
      <c r="W3" s="3" t="s">
        <v>1389</v>
      </c>
      <c r="X3" s="3" t="s">
        <v>1487</v>
      </c>
      <c r="Y3" s="3" t="s">
        <v>1488</v>
      </c>
      <c r="Z3" s="3"/>
      <c r="AA3" s="3" t="s">
        <v>1489</v>
      </c>
      <c r="AB3" s="3"/>
      <c r="AC3" s="3" t="s">
        <v>1459</v>
      </c>
      <c r="AE3" t="s">
        <v>2132</v>
      </c>
    </row>
    <row r="4" spans="1:31" ht="41.65" x14ac:dyDescent="0.45">
      <c r="A4" t="s">
        <v>581</v>
      </c>
      <c r="B4" t="s">
        <v>582</v>
      </c>
      <c r="C4" t="s">
        <v>583</v>
      </c>
      <c r="D4" t="s">
        <v>924</v>
      </c>
      <c r="E4" t="s">
        <v>1999</v>
      </c>
      <c r="F4">
        <v>710</v>
      </c>
      <c r="G4" t="s">
        <v>2000</v>
      </c>
      <c r="H4" s="3"/>
      <c r="I4" s="3" t="s">
        <v>1490</v>
      </c>
      <c r="J4" s="3"/>
      <c r="K4" s="3" t="s">
        <v>1462</v>
      </c>
      <c r="L4" s="3"/>
      <c r="M4" s="3"/>
      <c r="N4" s="8" t="s">
        <v>1302</v>
      </c>
      <c r="O4" s="3" t="s">
        <v>2403</v>
      </c>
      <c r="P4" s="3" t="s">
        <v>2404</v>
      </c>
      <c r="Q4" s="3"/>
      <c r="R4" s="3"/>
      <c r="S4" s="3" t="s">
        <v>1491</v>
      </c>
      <c r="T4" s="3" t="s">
        <v>1426</v>
      </c>
      <c r="U4" s="3" t="s">
        <v>1354</v>
      </c>
      <c r="V4" s="3" t="s">
        <v>1492</v>
      </c>
      <c r="W4" s="3" t="s">
        <v>1493</v>
      </c>
      <c r="X4" s="3" t="s">
        <v>1494</v>
      </c>
      <c r="Y4" s="3" t="s">
        <v>1495</v>
      </c>
      <c r="Z4" s="3"/>
      <c r="AA4" s="3" t="s">
        <v>1496</v>
      </c>
      <c r="AB4" s="3"/>
      <c r="AC4" s="3" t="s">
        <v>1460</v>
      </c>
      <c r="AE4" t="s">
        <v>2133</v>
      </c>
    </row>
    <row r="5" spans="1:31" ht="27.75" x14ac:dyDescent="0.45">
      <c r="A5" s="3" t="s">
        <v>5</v>
      </c>
      <c r="B5" s="3" t="s">
        <v>6</v>
      </c>
      <c r="C5" s="3" t="s">
        <v>7</v>
      </c>
      <c r="D5" s="3" t="s">
        <v>725</v>
      </c>
      <c r="E5" s="3" t="s">
        <v>975</v>
      </c>
      <c r="F5" s="3">
        <v>8</v>
      </c>
      <c r="G5" s="3" t="s">
        <v>976</v>
      </c>
      <c r="H5" s="3"/>
      <c r="I5" s="3" t="s">
        <v>969</v>
      </c>
      <c r="J5" s="3"/>
      <c r="K5" s="3" t="s">
        <v>1497</v>
      </c>
      <c r="L5" s="3"/>
      <c r="M5" s="3"/>
      <c r="N5" s="8" t="s">
        <v>1292</v>
      </c>
      <c r="O5" s="3" t="s">
        <v>2405</v>
      </c>
      <c r="P5" s="3" t="s">
        <v>2406</v>
      </c>
      <c r="Q5" s="3"/>
      <c r="R5" s="3"/>
      <c r="S5" s="3" t="s">
        <v>1390</v>
      </c>
      <c r="T5" s="3" t="s">
        <v>1356</v>
      </c>
      <c r="U5" s="3" t="s">
        <v>1355</v>
      </c>
      <c r="V5" s="3" t="s">
        <v>1498</v>
      </c>
      <c r="W5" s="3" t="s">
        <v>1499</v>
      </c>
      <c r="X5" s="3" t="s">
        <v>1500</v>
      </c>
      <c r="Y5" s="3" t="s">
        <v>1501</v>
      </c>
      <c r="Z5" s="3"/>
      <c r="AA5" s="3" t="s">
        <v>1502</v>
      </c>
      <c r="AB5" s="3"/>
      <c r="AC5" s="3" t="s">
        <v>1503</v>
      </c>
      <c r="AE5" t="s">
        <v>2134</v>
      </c>
    </row>
    <row r="6" spans="1:31" x14ac:dyDescent="0.45">
      <c r="A6" s="3" t="s">
        <v>8</v>
      </c>
      <c r="B6" s="3" t="s">
        <v>9</v>
      </c>
      <c r="C6" s="3" t="s">
        <v>10</v>
      </c>
      <c r="D6" s="3" t="s">
        <v>726</v>
      </c>
      <c r="E6" s="3" t="s">
        <v>1035</v>
      </c>
      <c r="F6" s="3">
        <v>12</v>
      </c>
      <c r="G6" s="3" t="s">
        <v>1036</v>
      </c>
      <c r="H6" s="3"/>
      <c r="I6" s="3" t="s">
        <v>2544</v>
      </c>
      <c r="J6" s="3"/>
      <c r="K6" s="3" t="s">
        <v>1504</v>
      </c>
      <c r="L6" s="3"/>
      <c r="M6" s="3"/>
      <c r="N6" s="8" t="s">
        <v>1346</v>
      </c>
      <c r="O6" s="3" t="s">
        <v>2407</v>
      </c>
      <c r="P6" s="3" t="s">
        <v>2408</v>
      </c>
      <c r="Q6" s="3"/>
      <c r="R6" s="3"/>
      <c r="S6" s="3" t="s">
        <v>1391</v>
      </c>
      <c r="T6" s="3" t="s">
        <v>1358</v>
      </c>
      <c r="U6" s="3" t="s">
        <v>1357</v>
      </c>
      <c r="V6" s="3" t="s">
        <v>1505</v>
      </c>
      <c r="W6" s="3" t="s">
        <v>1506</v>
      </c>
      <c r="X6" s="3" t="s">
        <v>1507</v>
      </c>
      <c r="Y6" s="3" t="s">
        <v>1508</v>
      </c>
      <c r="Z6" s="3"/>
      <c r="AA6" s="3" t="s">
        <v>2105</v>
      </c>
      <c r="AB6" s="3"/>
      <c r="AC6" s="3" t="s">
        <v>1461</v>
      </c>
      <c r="AE6" t="s">
        <v>2135</v>
      </c>
    </row>
    <row r="7" spans="1:31" ht="55.5" x14ac:dyDescent="0.45">
      <c r="A7" t="s">
        <v>231</v>
      </c>
      <c r="B7" t="s">
        <v>232</v>
      </c>
      <c r="C7" t="s">
        <v>233</v>
      </c>
      <c r="D7" t="s">
        <v>803</v>
      </c>
      <c r="E7" t="s">
        <v>1753</v>
      </c>
      <c r="F7">
        <v>978</v>
      </c>
      <c r="G7" t="s">
        <v>1754</v>
      </c>
      <c r="H7" s="3"/>
      <c r="I7" s="3" t="s">
        <v>1509</v>
      </c>
      <c r="J7" s="3"/>
      <c r="K7" s="3" t="s">
        <v>1510</v>
      </c>
      <c r="L7" s="3"/>
      <c r="N7" s="8" t="s">
        <v>2551</v>
      </c>
      <c r="O7" s="3" t="s">
        <v>2552</v>
      </c>
      <c r="P7" s="3" t="s">
        <v>2553</v>
      </c>
      <c r="Q7" s="3"/>
      <c r="R7" s="3"/>
      <c r="S7" s="3" t="s">
        <v>1511</v>
      </c>
      <c r="T7" s="3" t="s">
        <v>1427</v>
      </c>
      <c r="U7" s="3" t="s">
        <v>1359</v>
      </c>
      <c r="V7" s="3" t="s">
        <v>1512</v>
      </c>
      <c r="W7" s="3" t="s">
        <v>1392</v>
      </c>
      <c r="X7" s="3" t="s">
        <v>1513</v>
      </c>
      <c r="Y7" s="3" t="s">
        <v>1514</v>
      </c>
      <c r="Z7" s="3"/>
      <c r="AA7" s="3" t="s">
        <v>1515</v>
      </c>
      <c r="AB7" s="3"/>
      <c r="AC7" s="3" t="s">
        <v>1516</v>
      </c>
      <c r="AE7" t="s">
        <v>2131</v>
      </c>
    </row>
    <row r="8" spans="1:31" ht="27.75" x14ac:dyDescent="0.45">
      <c r="A8" s="3" t="s">
        <v>14</v>
      </c>
      <c r="B8" s="3" t="s">
        <v>15</v>
      </c>
      <c r="C8" s="3" t="s">
        <v>16</v>
      </c>
      <c r="D8" s="3" t="s">
        <v>728</v>
      </c>
      <c r="E8" s="3" t="s">
        <v>1525</v>
      </c>
      <c r="F8" s="3">
        <v>978</v>
      </c>
      <c r="G8" s="3" t="s">
        <v>1526</v>
      </c>
      <c r="H8" s="3"/>
      <c r="I8" s="3"/>
      <c r="J8" s="3"/>
      <c r="K8" s="3"/>
      <c r="L8" s="3"/>
      <c r="M8" s="3"/>
      <c r="N8" s="8" t="s">
        <v>1287</v>
      </c>
      <c r="O8" s="3" t="s">
        <v>2409</v>
      </c>
      <c r="P8" s="3" t="s">
        <v>2410</v>
      </c>
      <c r="Q8" s="3"/>
      <c r="R8" s="3"/>
      <c r="S8" s="3" t="s">
        <v>1428</v>
      </c>
      <c r="T8" s="3" t="s">
        <v>1429</v>
      </c>
      <c r="U8" s="3" t="s">
        <v>1360</v>
      </c>
      <c r="V8" s="3" t="s">
        <v>1519</v>
      </c>
      <c r="W8" s="3" t="s">
        <v>1520</v>
      </c>
      <c r="X8" s="3" t="s">
        <v>1521</v>
      </c>
      <c r="Y8" s="3" t="s">
        <v>1522</v>
      </c>
      <c r="Z8" s="3"/>
      <c r="AA8" s="3" t="s">
        <v>1523</v>
      </c>
      <c r="AB8" s="3"/>
      <c r="AC8" s="3" t="s">
        <v>1524</v>
      </c>
    </row>
    <row r="9" spans="1:31" ht="55.5" x14ac:dyDescent="0.45">
      <c r="A9" s="3" t="s">
        <v>17</v>
      </c>
      <c r="B9" s="3" t="s">
        <v>18</v>
      </c>
      <c r="C9" s="3" t="s">
        <v>19</v>
      </c>
      <c r="D9" s="3" t="s">
        <v>729</v>
      </c>
      <c r="E9" s="3" t="s">
        <v>981</v>
      </c>
      <c r="F9" s="3">
        <v>973</v>
      </c>
      <c r="G9" s="3" t="s">
        <v>982</v>
      </c>
      <c r="H9" s="3"/>
      <c r="I9" s="5" t="s">
        <v>1277</v>
      </c>
      <c r="J9" s="3"/>
      <c r="K9" s="3"/>
      <c r="L9" s="3"/>
      <c r="M9" s="3"/>
      <c r="N9" s="8" t="s">
        <v>1325</v>
      </c>
      <c r="O9" s="3" t="s">
        <v>2411</v>
      </c>
      <c r="P9" s="3" t="s">
        <v>2412</v>
      </c>
      <c r="Q9" s="3"/>
      <c r="R9" s="3"/>
      <c r="S9" s="3" t="s">
        <v>1527</v>
      </c>
      <c r="T9" s="3" t="s">
        <v>1432</v>
      </c>
      <c r="U9" s="3" t="s">
        <v>1361</v>
      </c>
      <c r="V9" s="3" t="s">
        <v>1528</v>
      </c>
      <c r="W9" s="3" t="s">
        <v>1529</v>
      </c>
      <c r="X9" s="3" t="s">
        <v>1430</v>
      </c>
      <c r="Y9" s="3" t="s">
        <v>1530</v>
      </c>
      <c r="Z9" s="3"/>
      <c r="AA9" s="3" t="s">
        <v>1531</v>
      </c>
      <c r="AB9" s="3"/>
      <c r="AC9" s="3"/>
    </row>
    <row r="10" spans="1:31" ht="55.5" x14ac:dyDescent="0.45">
      <c r="A10" s="3" t="s">
        <v>20</v>
      </c>
      <c r="B10" s="3" t="s">
        <v>21</v>
      </c>
      <c r="C10" s="3" t="s">
        <v>22</v>
      </c>
      <c r="D10" s="3" t="s">
        <v>730</v>
      </c>
      <c r="E10" s="3" t="s">
        <v>1170</v>
      </c>
      <c r="F10" s="3">
        <v>951</v>
      </c>
      <c r="G10" s="3" t="s">
        <v>1171</v>
      </c>
      <c r="H10" s="3"/>
      <c r="I10" s="4" t="s">
        <v>1532</v>
      </c>
      <c r="J10" s="4" t="s">
        <v>1533</v>
      </c>
      <c r="K10" s="9" t="s">
        <v>1534</v>
      </c>
      <c r="L10" s="3"/>
      <c r="M10" s="3"/>
      <c r="N10" s="8" t="s">
        <v>1286</v>
      </c>
      <c r="O10" s="3" t="s">
        <v>2413</v>
      </c>
      <c r="P10" s="3" t="s">
        <v>2414</v>
      </c>
      <c r="Q10" s="3"/>
      <c r="R10" s="3"/>
      <c r="S10" s="3" t="s">
        <v>1535</v>
      </c>
      <c r="T10" s="3" t="s">
        <v>1433</v>
      </c>
      <c r="U10" s="3" t="s">
        <v>1362</v>
      </c>
      <c r="V10" s="3" t="s">
        <v>1536</v>
      </c>
      <c r="W10" s="3" t="s">
        <v>1537</v>
      </c>
      <c r="X10" s="3" t="s">
        <v>1538</v>
      </c>
      <c r="Y10" s="3" t="s">
        <v>1539</v>
      </c>
      <c r="Z10" s="3"/>
      <c r="AA10" s="3"/>
      <c r="AB10" s="3"/>
      <c r="AC10" s="3"/>
    </row>
    <row r="11" spans="1:31" ht="55.5" x14ac:dyDescent="0.45">
      <c r="A11" s="3" t="s">
        <v>23</v>
      </c>
      <c r="B11" s="3" t="s">
        <v>24</v>
      </c>
      <c r="C11" s="3" t="s">
        <v>25</v>
      </c>
      <c r="D11" s="3" t="s">
        <v>731</v>
      </c>
      <c r="E11" s="3" t="s">
        <v>1544</v>
      </c>
      <c r="F11" s="3">
        <v>951</v>
      </c>
      <c r="G11" s="3" t="s">
        <v>1545</v>
      </c>
      <c r="H11" s="3"/>
      <c r="I11" s="10" t="s">
        <v>971</v>
      </c>
      <c r="J11" s="10">
        <v>784</v>
      </c>
      <c r="K11" s="11" t="s">
        <v>972</v>
      </c>
      <c r="L11" s="3"/>
      <c r="M11" s="3"/>
      <c r="N11" s="8" t="s">
        <v>1329</v>
      </c>
      <c r="O11" s="3" t="s">
        <v>2415</v>
      </c>
      <c r="P11" s="3" t="s">
        <v>2416</v>
      </c>
      <c r="Q11" s="3"/>
      <c r="R11" s="3"/>
      <c r="S11" s="3" t="s">
        <v>1434</v>
      </c>
      <c r="T11" s="3" t="s">
        <v>1435</v>
      </c>
      <c r="U11" s="3" t="s">
        <v>1363</v>
      </c>
      <c r="V11" s="3" t="s">
        <v>1540</v>
      </c>
      <c r="W11" s="3" t="s">
        <v>1541</v>
      </c>
      <c r="X11" s="3" t="s">
        <v>1542</v>
      </c>
      <c r="Y11" s="3" t="s">
        <v>1543</v>
      </c>
      <c r="Z11" s="3"/>
      <c r="AA11" s="3"/>
      <c r="AB11" s="3"/>
      <c r="AC11" s="3"/>
    </row>
    <row r="12" spans="1:31" ht="41.65" x14ac:dyDescent="0.45">
      <c r="A12" t="s">
        <v>441</v>
      </c>
      <c r="B12" t="s">
        <v>442</v>
      </c>
      <c r="C12" t="s">
        <v>443</v>
      </c>
      <c r="D12" t="s">
        <v>876</v>
      </c>
      <c r="E12" t="s">
        <v>1908</v>
      </c>
      <c r="F12">
        <v>532</v>
      </c>
      <c r="G12" t="s">
        <v>1909</v>
      </c>
      <c r="H12" s="3"/>
      <c r="I12" s="10" t="s">
        <v>1546</v>
      </c>
      <c r="J12" s="10">
        <v>971</v>
      </c>
      <c r="K12" s="11" t="s">
        <v>1547</v>
      </c>
      <c r="L12" s="3"/>
      <c r="M12" s="3"/>
      <c r="N12" s="8" t="s">
        <v>1343</v>
      </c>
      <c r="O12" s="3" t="s">
        <v>2417</v>
      </c>
      <c r="P12" s="3" t="s">
        <v>2418</v>
      </c>
      <c r="Q12" s="3"/>
      <c r="R12" s="3"/>
      <c r="S12" s="3" t="s">
        <v>1436</v>
      </c>
      <c r="T12" s="3" t="s">
        <v>1437</v>
      </c>
      <c r="U12" s="3" t="s">
        <v>1364</v>
      </c>
      <c r="V12" s="3" t="s">
        <v>1548</v>
      </c>
      <c r="W12" s="3" t="s">
        <v>1393</v>
      </c>
      <c r="X12" s="3" t="s">
        <v>1549</v>
      </c>
      <c r="Y12" s="3" t="s">
        <v>1550</v>
      </c>
      <c r="Z12" s="3"/>
      <c r="AA12" s="3"/>
      <c r="AB12" s="3"/>
      <c r="AC12" s="3"/>
    </row>
    <row r="13" spans="1:31" ht="41.65" x14ac:dyDescent="0.45">
      <c r="A13" t="s">
        <v>551</v>
      </c>
      <c r="B13" t="s">
        <v>552</v>
      </c>
      <c r="C13" t="s">
        <v>553</v>
      </c>
      <c r="D13" t="s">
        <v>914</v>
      </c>
      <c r="E13" t="s">
        <v>1980</v>
      </c>
      <c r="F13">
        <v>682</v>
      </c>
      <c r="G13" t="s">
        <v>1981</v>
      </c>
      <c r="H13" s="3"/>
      <c r="I13" s="10" t="s">
        <v>1551</v>
      </c>
      <c r="J13" s="10">
        <v>8</v>
      </c>
      <c r="K13" s="11" t="s">
        <v>1552</v>
      </c>
      <c r="L13" s="3"/>
      <c r="M13" s="3"/>
      <c r="N13" s="8" t="s">
        <v>1306</v>
      </c>
      <c r="O13" s="3" t="s">
        <v>2419</v>
      </c>
      <c r="P13" s="3" t="s">
        <v>2420</v>
      </c>
      <c r="Q13" s="3"/>
      <c r="R13" s="3"/>
      <c r="S13" s="3" t="s">
        <v>1438</v>
      </c>
      <c r="T13" s="3" t="s">
        <v>1439</v>
      </c>
      <c r="U13" s="3" t="s">
        <v>1365</v>
      </c>
      <c r="V13" s="3" t="s">
        <v>1553</v>
      </c>
      <c r="W13" s="3" t="s">
        <v>1554</v>
      </c>
      <c r="X13" s="3" t="s">
        <v>1555</v>
      </c>
      <c r="Y13" s="3" t="s">
        <v>1556</v>
      </c>
      <c r="Z13" s="3"/>
      <c r="AA13" s="3"/>
      <c r="AB13" s="3"/>
      <c r="AC13" s="3"/>
    </row>
    <row r="14" spans="1:31" ht="41.65" x14ac:dyDescent="0.45">
      <c r="A14" s="3" t="s">
        <v>26</v>
      </c>
      <c r="B14" s="3" t="s">
        <v>27</v>
      </c>
      <c r="C14" s="3" t="s">
        <v>28</v>
      </c>
      <c r="D14" s="3" t="s">
        <v>732</v>
      </c>
      <c r="E14" s="3" t="s">
        <v>983</v>
      </c>
      <c r="F14" s="3">
        <v>32</v>
      </c>
      <c r="G14" s="3" t="s">
        <v>984</v>
      </c>
      <c r="H14" s="3"/>
      <c r="I14" s="10" t="s">
        <v>1557</v>
      </c>
      <c r="J14" s="10">
        <v>51</v>
      </c>
      <c r="K14" s="11" t="s">
        <v>1558</v>
      </c>
      <c r="L14" s="3"/>
      <c r="M14" s="3"/>
      <c r="N14" s="8" t="s">
        <v>1295</v>
      </c>
      <c r="O14" s="3" t="s">
        <v>2421</v>
      </c>
      <c r="P14" s="3" t="s">
        <v>2422</v>
      </c>
      <c r="Q14" s="3"/>
      <c r="R14" s="3"/>
      <c r="S14" s="3" t="s">
        <v>1440</v>
      </c>
      <c r="T14" s="3" t="s">
        <v>1441</v>
      </c>
      <c r="U14" s="3" t="s">
        <v>1366</v>
      </c>
      <c r="V14" s="3" t="s">
        <v>1559</v>
      </c>
      <c r="W14" s="3" t="s">
        <v>1560</v>
      </c>
      <c r="X14" s="3" t="s">
        <v>1561</v>
      </c>
      <c r="Y14" s="3" t="s">
        <v>1562</v>
      </c>
      <c r="Z14" s="3"/>
      <c r="AA14" s="3"/>
      <c r="AB14" s="3"/>
      <c r="AC14" s="3"/>
    </row>
    <row r="15" spans="1:31" ht="41.65" x14ac:dyDescent="0.45">
      <c r="A15" s="3" t="s">
        <v>29</v>
      </c>
      <c r="B15" s="3" t="s">
        <v>30</v>
      </c>
      <c r="C15" s="3" t="s">
        <v>31</v>
      </c>
      <c r="D15" s="3" t="s">
        <v>733</v>
      </c>
      <c r="E15" s="3" t="s">
        <v>977</v>
      </c>
      <c r="F15" s="3">
        <v>51</v>
      </c>
      <c r="G15" s="3" t="s">
        <v>978</v>
      </c>
      <c r="H15" s="3"/>
      <c r="I15" s="10" t="s">
        <v>979</v>
      </c>
      <c r="J15" s="10">
        <v>532</v>
      </c>
      <c r="K15" s="11" t="s">
        <v>980</v>
      </c>
      <c r="L15" s="3"/>
      <c r="M15" s="3"/>
      <c r="N15" s="8" t="s">
        <v>1299</v>
      </c>
      <c r="O15" s="3" t="s">
        <v>2423</v>
      </c>
      <c r="P15" s="3" t="s">
        <v>2424</v>
      </c>
      <c r="Q15" s="3"/>
      <c r="R15" s="3"/>
      <c r="S15" s="3" t="s">
        <v>1564</v>
      </c>
      <c r="T15" s="3" t="s">
        <v>1368</v>
      </c>
      <c r="U15" s="3" t="s">
        <v>1367</v>
      </c>
      <c r="V15" s="3" t="s">
        <v>1565</v>
      </c>
      <c r="W15" s="3" t="s">
        <v>1566</v>
      </c>
      <c r="X15" s="3" t="s">
        <v>1567</v>
      </c>
      <c r="Y15" s="3" t="s">
        <v>1568</v>
      </c>
      <c r="Z15" s="3"/>
      <c r="AA15" s="3"/>
      <c r="AB15" s="3"/>
      <c r="AC15" s="3"/>
    </row>
    <row r="16" spans="1:31" ht="27.75" x14ac:dyDescent="0.45">
      <c r="A16" s="3" t="s">
        <v>32</v>
      </c>
      <c r="B16" s="3" t="s">
        <v>33</v>
      </c>
      <c r="C16" s="3" t="s">
        <v>34</v>
      </c>
      <c r="D16" s="3" t="s">
        <v>734</v>
      </c>
      <c r="E16" s="3" t="s">
        <v>987</v>
      </c>
      <c r="F16" s="3">
        <v>533</v>
      </c>
      <c r="G16" s="3" t="s">
        <v>988</v>
      </c>
      <c r="H16" s="3"/>
      <c r="I16" s="10" t="s">
        <v>1569</v>
      </c>
      <c r="J16" s="10">
        <v>973</v>
      </c>
      <c r="K16" s="11" t="s">
        <v>1570</v>
      </c>
      <c r="L16" s="3"/>
      <c r="M16" s="3"/>
      <c r="N16" s="8" t="s">
        <v>1297</v>
      </c>
      <c r="O16" s="3" t="s">
        <v>2425</v>
      </c>
      <c r="P16" s="3" t="s">
        <v>2426</v>
      </c>
      <c r="Q16" s="3"/>
      <c r="R16" s="3"/>
      <c r="S16" s="3" t="s">
        <v>1396</v>
      </c>
      <c r="T16" s="3" t="s">
        <v>1370</v>
      </c>
      <c r="U16" s="3" t="s">
        <v>1369</v>
      </c>
      <c r="V16" s="3" t="s">
        <v>1395</v>
      </c>
      <c r="W16" s="3" t="s">
        <v>1571</v>
      </c>
      <c r="X16" s="3" t="s">
        <v>1572</v>
      </c>
      <c r="Y16" s="3" t="s">
        <v>1573</v>
      </c>
      <c r="Z16" s="3"/>
      <c r="AA16" s="3"/>
      <c r="AB16" s="3"/>
      <c r="AC16" s="3"/>
    </row>
    <row r="17" spans="1:29" ht="27.75" x14ac:dyDescent="0.45">
      <c r="A17" s="3" t="s">
        <v>35</v>
      </c>
      <c r="B17" s="3" t="s">
        <v>36</v>
      </c>
      <c r="C17" s="3" t="s">
        <v>37</v>
      </c>
      <c r="D17" s="3" t="s">
        <v>735</v>
      </c>
      <c r="E17" s="3" t="s">
        <v>985</v>
      </c>
      <c r="F17" s="3">
        <v>36</v>
      </c>
      <c r="G17" s="3" t="s">
        <v>986</v>
      </c>
      <c r="H17" s="3"/>
      <c r="I17" s="10" t="s">
        <v>1576</v>
      </c>
      <c r="J17" s="10">
        <v>32</v>
      </c>
      <c r="K17" s="11" t="s">
        <v>1577</v>
      </c>
      <c r="L17" s="3"/>
      <c r="M17" s="3"/>
      <c r="N17" s="8" t="s">
        <v>1328</v>
      </c>
      <c r="O17" s="3" t="s">
        <v>2427</v>
      </c>
      <c r="P17" s="3" t="s">
        <v>2428</v>
      </c>
      <c r="Q17" s="3"/>
      <c r="R17" s="3"/>
      <c r="S17" s="3" t="s">
        <v>1414</v>
      </c>
      <c r="T17" s="3" t="s">
        <v>1442</v>
      </c>
      <c r="U17" s="3" t="s">
        <v>1371</v>
      </c>
      <c r="V17" s="3" t="s">
        <v>1397</v>
      </c>
      <c r="W17" s="3" t="s">
        <v>1398</v>
      </c>
      <c r="X17" s="3" t="s">
        <v>1413</v>
      </c>
      <c r="Y17" s="3" t="s">
        <v>1578</v>
      </c>
      <c r="Z17" s="3"/>
      <c r="AA17" s="3"/>
      <c r="AB17" s="3"/>
      <c r="AC17" s="3"/>
    </row>
    <row r="18" spans="1:29" ht="27.75" x14ac:dyDescent="0.45">
      <c r="A18" s="3" t="s">
        <v>38</v>
      </c>
      <c r="B18" s="3" t="s">
        <v>39</v>
      </c>
      <c r="C18" s="3" t="s">
        <v>40</v>
      </c>
      <c r="D18" s="3" t="s">
        <v>736</v>
      </c>
      <c r="E18" s="3" t="s">
        <v>1574</v>
      </c>
      <c r="F18" s="3">
        <v>978</v>
      </c>
      <c r="G18" s="3" t="s">
        <v>1575</v>
      </c>
      <c r="H18" s="3"/>
      <c r="I18" s="10" t="s">
        <v>1579</v>
      </c>
      <c r="J18" s="10">
        <v>36</v>
      </c>
      <c r="K18" s="11" t="s">
        <v>1580</v>
      </c>
      <c r="L18" s="3"/>
      <c r="M18" s="3"/>
      <c r="N18" s="8" t="s">
        <v>1330</v>
      </c>
      <c r="O18" s="3" t="s">
        <v>2429</v>
      </c>
      <c r="P18" s="3" t="s">
        <v>2430</v>
      </c>
      <c r="Q18" s="3"/>
      <c r="R18" s="3"/>
      <c r="S18" s="3" t="s">
        <v>1415</v>
      </c>
      <c r="T18" s="3" t="s">
        <v>1443</v>
      </c>
      <c r="U18" s="3" t="s">
        <v>1372</v>
      </c>
      <c r="V18" s="3" t="s">
        <v>1581</v>
      </c>
      <c r="W18" s="3" t="s">
        <v>1582</v>
      </c>
      <c r="X18" s="3" t="s">
        <v>1583</v>
      </c>
      <c r="Y18" s="3" t="s">
        <v>1584</v>
      </c>
      <c r="Z18" s="3"/>
      <c r="AA18" s="3"/>
      <c r="AB18" s="3"/>
      <c r="AC18" s="3"/>
    </row>
    <row r="19" spans="1:29" ht="27.75" x14ac:dyDescent="0.45">
      <c r="A19" s="3" t="s">
        <v>41</v>
      </c>
      <c r="B19" s="3" t="s">
        <v>42</v>
      </c>
      <c r="C19" s="3" t="s">
        <v>43</v>
      </c>
      <c r="D19" s="3" t="s">
        <v>737</v>
      </c>
      <c r="E19" s="3" t="s">
        <v>989</v>
      </c>
      <c r="F19" s="3">
        <v>944</v>
      </c>
      <c r="G19" s="3" t="s">
        <v>990</v>
      </c>
      <c r="H19" s="3"/>
      <c r="I19" s="10" t="s">
        <v>1585</v>
      </c>
      <c r="J19" s="10">
        <v>533</v>
      </c>
      <c r="K19" s="11" t="s">
        <v>1586</v>
      </c>
      <c r="L19" s="3"/>
      <c r="M19" s="3"/>
      <c r="N19" s="8" t="s">
        <v>1300</v>
      </c>
      <c r="O19" s="3" t="s">
        <v>2431</v>
      </c>
      <c r="P19" s="3" t="s">
        <v>2432</v>
      </c>
      <c r="Q19" s="3"/>
      <c r="R19" s="3"/>
      <c r="S19" s="3" t="s">
        <v>1416</v>
      </c>
      <c r="T19" s="3" t="s">
        <v>1444</v>
      </c>
      <c r="U19" s="3" t="s">
        <v>1373</v>
      </c>
      <c r="V19" s="3" t="s">
        <v>1587</v>
      </c>
      <c r="W19" s="3" t="s">
        <v>1588</v>
      </c>
      <c r="X19" s="3" t="s">
        <v>1589</v>
      </c>
      <c r="Y19" s="3" t="s">
        <v>1590</v>
      </c>
      <c r="Z19" s="3"/>
      <c r="AA19" s="3"/>
      <c r="AB19" s="3"/>
      <c r="AC19" s="3"/>
    </row>
    <row r="20" spans="1:29" ht="27.75" x14ac:dyDescent="0.45">
      <c r="A20" s="3" t="s">
        <v>44</v>
      </c>
      <c r="B20" s="3" t="s">
        <v>45</v>
      </c>
      <c r="C20" s="3" t="s">
        <v>46</v>
      </c>
      <c r="D20" s="3" t="s">
        <v>738</v>
      </c>
      <c r="E20" s="3" t="s">
        <v>1008</v>
      </c>
      <c r="F20" s="3">
        <v>44</v>
      </c>
      <c r="G20" s="3" t="s">
        <v>1009</v>
      </c>
      <c r="H20" s="3"/>
      <c r="I20" s="10" t="s">
        <v>1591</v>
      </c>
      <c r="J20" s="10">
        <v>944</v>
      </c>
      <c r="K20" s="11" t="s">
        <v>1592</v>
      </c>
      <c r="L20" s="3"/>
      <c r="M20" s="3"/>
      <c r="N20" s="8" t="s">
        <v>1318</v>
      </c>
      <c r="O20" s="3" t="s">
        <v>2433</v>
      </c>
      <c r="P20" s="3" t="s">
        <v>2434</v>
      </c>
      <c r="Q20" s="3"/>
      <c r="R20" s="3"/>
      <c r="S20" s="3" t="s">
        <v>1593</v>
      </c>
      <c r="T20" s="3" t="s">
        <v>1445</v>
      </c>
      <c r="U20" s="3" t="s">
        <v>1374</v>
      </c>
      <c r="V20" s="3" t="s">
        <v>1594</v>
      </c>
      <c r="W20" s="3" t="s">
        <v>1595</v>
      </c>
      <c r="X20" s="3" t="s">
        <v>1417</v>
      </c>
      <c r="Y20" s="3" t="s">
        <v>1596</v>
      </c>
      <c r="Z20" s="3"/>
      <c r="AA20" s="3"/>
      <c r="AB20" s="3"/>
      <c r="AC20" s="3"/>
    </row>
    <row r="21" spans="1:29" ht="27.75" x14ac:dyDescent="0.45">
      <c r="A21" s="3" t="s">
        <v>47</v>
      </c>
      <c r="B21" s="3" t="s">
        <v>48</v>
      </c>
      <c r="C21" s="3" t="s">
        <v>49</v>
      </c>
      <c r="D21" s="3" t="s">
        <v>739</v>
      </c>
      <c r="E21" s="3" t="s">
        <v>997</v>
      </c>
      <c r="F21" s="3">
        <v>48</v>
      </c>
      <c r="G21" s="3" t="s">
        <v>998</v>
      </c>
      <c r="H21" s="3"/>
      <c r="I21" s="10" t="s">
        <v>991</v>
      </c>
      <c r="J21" s="10">
        <v>977</v>
      </c>
      <c r="K21" s="11" t="s">
        <v>992</v>
      </c>
      <c r="L21" s="3"/>
      <c r="M21" s="3"/>
      <c r="N21" s="8" t="s">
        <v>1301</v>
      </c>
      <c r="O21" s="3" t="s">
        <v>2435</v>
      </c>
      <c r="P21" s="3" t="s">
        <v>2436</v>
      </c>
      <c r="Q21" s="3"/>
      <c r="R21" s="3"/>
      <c r="S21" s="3" t="s">
        <v>1418</v>
      </c>
      <c r="T21" s="3" t="s">
        <v>1446</v>
      </c>
      <c r="U21" s="3" t="s">
        <v>1375</v>
      </c>
      <c r="V21" s="3" t="s">
        <v>1597</v>
      </c>
      <c r="W21" s="3" t="s">
        <v>1598</v>
      </c>
      <c r="X21" s="3" t="s">
        <v>1599</v>
      </c>
      <c r="Y21" s="3" t="s">
        <v>1600</v>
      </c>
      <c r="Z21" s="3"/>
      <c r="AA21" s="3"/>
      <c r="AB21" s="3"/>
      <c r="AC21" s="3"/>
    </row>
    <row r="22" spans="1:29" ht="27.75" x14ac:dyDescent="0.45">
      <c r="A22" s="3" t="s">
        <v>50</v>
      </c>
      <c r="B22" s="3" t="s">
        <v>51</v>
      </c>
      <c r="C22" s="3" t="s">
        <v>52</v>
      </c>
      <c r="D22" s="3" t="s">
        <v>740</v>
      </c>
      <c r="E22" s="3" t="s">
        <v>994</v>
      </c>
      <c r="F22" s="3">
        <v>50</v>
      </c>
      <c r="G22" s="3" t="s">
        <v>995</v>
      </c>
      <c r="H22" s="3"/>
      <c r="I22" s="10" t="s">
        <v>1601</v>
      </c>
      <c r="J22" s="10">
        <v>52</v>
      </c>
      <c r="K22" s="11" t="s">
        <v>1602</v>
      </c>
      <c r="L22" s="3"/>
      <c r="M22" s="3"/>
      <c r="N22" s="8" t="s">
        <v>1313</v>
      </c>
      <c r="O22" s="3" t="s">
        <v>2437</v>
      </c>
      <c r="P22" s="3" t="s">
        <v>2438</v>
      </c>
      <c r="Q22" s="3"/>
      <c r="R22" s="3"/>
      <c r="S22" s="3" t="s">
        <v>1447</v>
      </c>
      <c r="T22" s="3" t="s">
        <v>1448</v>
      </c>
      <c r="U22" s="3" t="s">
        <v>1376</v>
      </c>
      <c r="V22" s="3" t="s">
        <v>1603</v>
      </c>
      <c r="W22" s="3" t="s">
        <v>1604</v>
      </c>
      <c r="X22" s="3" t="s">
        <v>1605</v>
      </c>
      <c r="Y22" s="3" t="s">
        <v>1419</v>
      </c>
      <c r="Z22" s="3"/>
      <c r="AA22" s="3"/>
      <c r="AB22" s="3"/>
      <c r="AC22" s="3"/>
    </row>
    <row r="23" spans="1:29" ht="27.75" x14ac:dyDescent="0.45">
      <c r="A23" s="3" t="s">
        <v>53</v>
      </c>
      <c r="B23" s="3" t="s">
        <v>54</v>
      </c>
      <c r="C23" s="3" t="s">
        <v>55</v>
      </c>
      <c r="D23" s="3" t="s">
        <v>741</v>
      </c>
      <c r="E23" s="3" t="s">
        <v>993</v>
      </c>
      <c r="F23" s="3">
        <v>52</v>
      </c>
      <c r="G23" s="3" t="s">
        <v>1176</v>
      </c>
      <c r="H23" s="3"/>
      <c r="I23" s="10" t="s">
        <v>1606</v>
      </c>
      <c r="J23" s="10">
        <v>50</v>
      </c>
      <c r="K23" s="11" t="s">
        <v>1607</v>
      </c>
      <c r="L23" s="3"/>
      <c r="M23" s="3"/>
      <c r="N23" s="8" t="s">
        <v>1342</v>
      </c>
      <c r="O23" s="3" t="s">
        <v>2439</v>
      </c>
      <c r="P23" s="3" t="s">
        <v>2440</v>
      </c>
      <c r="Q23" s="3"/>
      <c r="R23" s="3"/>
      <c r="S23" s="3" t="s">
        <v>2546</v>
      </c>
      <c r="T23" s="3" t="s">
        <v>1449</v>
      </c>
      <c r="U23" s="3" t="s">
        <v>1377</v>
      </c>
      <c r="V23" s="3" t="s">
        <v>1608</v>
      </c>
      <c r="W23" s="3" t="s">
        <v>1609</v>
      </c>
      <c r="X23" s="3" t="s">
        <v>1610</v>
      </c>
      <c r="Y23" s="3" t="s">
        <v>1611</v>
      </c>
      <c r="Z23" s="3"/>
      <c r="AA23" s="3"/>
      <c r="AB23" s="3"/>
      <c r="AC23" s="3"/>
    </row>
    <row r="24" spans="1:29" ht="41.65" x14ac:dyDescent="0.45">
      <c r="A24" s="3" t="s">
        <v>56</v>
      </c>
      <c r="B24" s="3" t="s">
        <v>57</v>
      </c>
      <c r="C24" s="3" t="s">
        <v>58</v>
      </c>
      <c r="D24" s="3" t="s">
        <v>742</v>
      </c>
      <c r="E24" s="3" t="s">
        <v>1180</v>
      </c>
      <c r="F24" s="3">
        <v>974</v>
      </c>
      <c r="G24" s="3" t="s">
        <v>1181</v>
      </c>
      <c r="H24" s="3"/>
      <c r="I24" s="10" t="s">
        <v>996</v>
      </c>
      <c r="J24" s="10">
        <v>975</v>
      </c>
      <c r="K24" s="11" t="s">
        <v>1177</v>
      </c>
      <c r="L24" s="3"/>
      <c r="M24" s="3"/>
      <c r="N24" s="8" t="s">
        <v>1333</v>
      </c>
      <c r="O24" s="3" t="s">
        <v>2441</v>
      </c>
      <c r="P24" s="3" t="s">
        <v>2442</v>
      </c>
      <c r="Q24" s="3"/>
      <c r="R24" s="3"/>
      <c r="S24" s="3" t="s">
        <v>1421</v>
      </c>
      <c r="T24" s="3" t="s">
        <v>1450</v>
      </c>
      <c r="U24" s="3" t="s">
        <v>1378</v>
      </c>
      <c r="V24" s="3" t="s">
        <v>1614</v>
      </c>
      <c r="W24" s="3" t="s">
        <v>1615</v>
      </c>
      <c r="X24" s="3" t="s">
        <v>1616</v>
      </c>
      <c r="Y24" s="3" t="s">
        <v>1617</v>
      </c>
      <c r="Z24" s="3"/>
      <c r="AA24" s="3"/>
      <c r="AB24" s="3"/>
      <c r="AC24" s="3"/>
    </row>
    <row r="25" spans="1:29" ht="27.75" x14ac:dyDescent="0.45">
      <c r="A25" s="3" t="s">
        <v>59</v>
      </c>
      <c r="B25" s="3" t="s">
        <v>60</v>
      </c>
      <c r="C25" s="3" t="s">
        <v>61</v>
      </c>
      <c r="D25" s="3" t="s">
        <v>743</v>
      </c>
      <c r="E25" s="3" t="s">
        <v>1612</v>
      </c>
      <c r="F25" s="3">
        <v>978</v>
      </c>
      <c r="G25" s="3" t="s">
        <v>1613</v>
      </c>
      <c r="H25" s="3"/>
      <c r="I25" s="10" t="s">
        <v>1618</v>
      </c>
      <c r="J25" s="10">
        <v>48</v>
      </c>
      <c r="K25" s="11" t="s">
        <v>1619</v>
      </c>
      <c r="L25" s="3"/>
      <c r="M25" s="3"/>
      <c r="N25" s="8" t="s">
        <v>1305</v>
      </c>
      <c r="O25" s="3" t="s">
        <v>2443</v>
      </c>
      <c r="P25" s="3" t="s">
        <v>2444</v>
      </c>
      <c r="Q25" s="3"/>
      <c r="R25" s="3"/>
      <c r="S25" s="3" t="s">
        <v>1422</v>
      </c>
      <c r="T25" s="3" t="s">
        <v>1451</v>
      </c>
      <c r="U25" s="3" t="s">
        <v>1379</v>
      </c>
      <c r="V25" s="3" t="s">
        <v>1620</v>
      </c>
      <c r="W25" s="3" t="s">
        <v>1621</v>
      </c>
      <c r="X25" s="3" t="s">
        <v>1622</v>
      </c>
      <c r="Y25" s="3" t="s">
        <v>1623</v>
      </c>
      <c r="Z25" s="3"/>
      <c r="AA25" s="3"/>
      <c r="AB25" s="3"/>
      <c r="AC25" s="3"/>
    </row>
    <row r="26" spans="1:29" ht="41.65" x14ac:dyDescent="0.45">
      <c r="A26" s="3" t="s">
        <v>62</v>
      </c>
      <c r="B26" s="3" t="s">
        <v>63</v>
      </c>
      <c r="C26" s="3" t="s">
        <v>64</v>
      </c>
      <c r="D26" s="3" t="s">
        <v>744</v>
      </c>
      <c r="E26" s="3" t="s">
        <v>1012</v>
      </c>
      <c r="F26" s="3">
        <v>84</v>
      </c>
      <c r="G26" s="3" t="s">
        <v>1013</v>
      </c>
      <c r="H26" s="3"/>
      <c r="I26" s="10" t="s">
        <v>999</v>
      </c>
      <c r="J26" s="10">
        <v>108</v>
      </c>
      <c r="K26" s="11" t="s">
        <v>1000</v>
      </c>
      <c r="L26" s="3"/>
      <c r="M26" s="3"/>
      <c r="N26" s="8" t="s">
        <v>1311</v>
      </c>
      <c r="O26" s="3" t="s">
        <v>2445</v>
      </c>
      <c r="P26" s="3" t="s">
        <v>2446</v>
      </c>
      <c r="Q26" s="3"/>
      <c r="R26" s="3"/>
      <c r="S26" s="3" t="s">
        <v>1423</v>
      </c>
      <c r="T26" s="3" t="s">
        <v>1452</v>
      </c>
      <c r="U26" s="3" t="s">
        <v>1380</v>
      </c>
      <c r="V26" s="3" t="s">
        <v>1624</v>
      </c>
      <c r="W26" s="3" t="s">
        <v>1399</v>
      </c>
      <c r="X26" s="3" t="s">
        <v>1625</v>
      </c>
      <c r="Y26" s="3" t="s">
        <v>1626</v>
      </c>
      <c r="Z26" s="3"/>
      <c r="AA26" s="3"/>
      <c r="AB26" s="3"/>
      <c r="AC26" s="3"/>
    </row>
    <row r="27" spans="1:29" ht="41.65" x14ac:dyDescent="0.45">
      <c r="A27" s="3" t="s">
        <v>65</v>
      </c>
      <c r="B27" s="3" t="s">
        <v>66</v>
      </c>
      <c r="C27" s="3" t="s">
        <v>67</v>
      </c>
      <c r="D27" s="3" t="s">
        <v>745</v>
      </c>
      <c r="E27" s="3" t="s">
        <v>1172</v>
      </c>
      <c r="F27" s="3">
        <v>952</v>
      </c>
      <c r="G27" s="3" t="s">
        <v>1265</v>
      </c>
      <c r="H27" s="3"/>
      <c r="I27" s="10" t="s">
        <v>1627</v>
      </c>
      <c r="J27" s="10">
        <v>60</v>
      </c>
      <c r="K27" s="11" t="s">
        <v>1628</v>
      </c>
      <c r="L27" s="3"/>
      <c r="M27" s="3"/>
      <c r="N27" s="8" t="s">
        <v>1345</v>
      </c>
      <c r="O27" s="3" t="s">
        <v>2447</v>
      </c>
      <c r="P27" s="3" t="s">
        <v>2448</v>
      </c>
      <c r="Q27" s="3"/>
      <c r="R27" s="3"/>
      <c r="S27" s="3" t="s">
        <v>1420</v>
      </c>
      <c r="T27" s="3" t="s">
        <v>1453</v>
      </c>
      <c r="U27" s="3" t="s">
        <v>1381</v>
      </c>
      <c r="V27" s="3" t="s">
        <v>1629</v>
      </c>
      <c r="W27" s="3" t="s">
        <v>1630</v>
      </c>
      <c r="X27" s="3" t="s">
        <v>1631</v>
      </c>
      <c r="Y27" s="3" t="s">
        <v>1632</v>
      </c>
      <c r="Z27" s="3"/>
      <c r="AA27" s="3"/>
      <c r="AB27" s="3"/>
      <c r="AC27" s="3"/>
    </row>
    <row r="28" spans="1:29" ht="27.75" x14ac:dyDescent="0.45">
      <c r="A28" s="3" t="s">
        <v>68</v>
      </c>
      <c r="B28" s="3" t="s">
        <v>69</v>
      </c>
      <c r="C28" s="3" t="s">
        <v>70</v>
      </c>
      <c r="D28" s="3" t="s">
        <v>746</v>
      </c>
      <c r="E28" s="3" t="s">
        <v>1001</v>
      </c>
      <c r="F28" s="3">
        <v>60</v>
      </c>
      <c r="G28" s="3" t="s">
        <v>1002</v>
      </c>
      <c r="H28" s="3"/>
      <c r="I28" s="10" t="s">
        <v>1003</v>
      </c>
      <c r="J28" s="10">
        <v>96</v>
      </c>
      <c r="K28" s="11" t="s">
        <v>1004</v>
      </c>
      <c r="L28" s="3"/>
      <c r="M28" s="3"/>
      <c r="N28" s="8" t="s">
        <v>1296</v>
      </c>
      <c r="O28" s="3" t="s">
        <v>2449</v>
      </c>
      <c r="P28" s="3" t="s">
        <v>2450</v>
      </c>
      <c r="Q28" s="3"/>
      <c r="R28" s="3"/>
      <c r="S28" s="3" t="s">
        <v>1400</v>
      </c>
      <c r="T28" s="3" t="s">
        <v>2102</v>
      </c>
      <c r="U28" s="3" t="s">
        <v>1382</v>
      </c>
      <c r="V28" s="3" t="s">
        <v>1634</v>
      </c>
      <c r="W28" s="3" t="s">
        <v>2103</v>
      </c>
      <c r="X28" s="3" t="s">
        <v>2104</v>
      </c>
      <c r="Y28" s="3" t="s">
        <v>2103</v>
      </c>
      <c r="Z28" s="3"/>
      <c r="AA28" s="3"/>
      <c r="AB28" s="3"/>
      <c r="AC28" s="3"/>
    </row>
    <row r="29" spans="1:29" ht="27.75" x14ac:dyDescent="0.45">
      <c r="A29" s="3" t="s">
        <v>71</v>
      </c>
      <c r="B29" s="3" t="s">
        <v>72</v>
      </c>
      <c r="C29" s="3" t="s">
        <v>73</v>
      </c>
      <c r="D29" s="3" t="s">
        <v>747</v>
      </c>
      <c r="E29" s="3" t="s">
        <v>1633</v>
      </c>
      <c r="F29" s="3">
        <v>64</v>
      </c>
      <c r="G29" s="3" t="s">
        <v>2092</v>
      </c>
      <c r="H29" s="3"/>
      <c r="I29" s="10" t="s">
        <v>1635</v>
      </c>
      <c r="J29" s="10">
        <v>68</v>
      </c>
      <c r="K29" s="11" t="s">
        <v>1636</v>
      </c>
      <c r="L29" s="3"/>
      <c r="M29" s="3"/>
      <c r="N29" s="8" t="s">
        <v>2556</v>
      </c>
      <c r="O29" s="3" t="s">
        <v>2451</v>
      </c>
      <c r="P29" s="3" t="s">
        <v>2452</v>
      </c>
      <c r="Q29" s="3"/>
      <c r="R29" s="3"/>
      <c r="S29" s="3" t="s">
        <v>1401</v>
      </c>
      <c r="T29" s="3" t="s">
        <v>1384</v>
      </c>
      <c r="U29" s="3" t="s">
        <v>1383</v>
      </c>
      <c r="V29" s="3" t="s">
        <v>1637</v>
      </c>
      <c r="W29" s="3" t="s">
        <v>1638</v>
      </c>
      <c r="X29" s="3" t="s">
        <v>1639</v>
      </c>
      <c r="Y29" s="3" t="s">
        <v>1640</v>
      </c>
      <c r="Z29" s="3"/>
      <c r="AA29" s="3"/>
      <c r="AB29" s="3"/>
      <c r="AC29" s="3"/>
    </row>
    <row r="30" spans="1:29" ht="27.75" x14ac:dyDescent="0.45">
      <c r="A30" s="3" t="s">
        <v>74</v>
      </c>
      <c r="B30" s="3" t="s">
        <v>75</v>
      </c>
      <c r="C30" s="3" t="s">
        <v>76</v>
      </c>
      <c r="D30" s="3" t="s">
        <v>748</v>
      </c>
      <c r="E30" s="3" t="s">
        <v>1005</v>
      </c>
      <c r="F30" s="3">
        <v>68</v>
      </c>
      <c r="G30" s="3" t="s">
        <v>1178</v>
      </c>
      <c r="H30" s="3"/>
      <c r="I30" s="10" t="s">
        <v>1006</v>
      </c>
      <c r="J30" s="10">
        <v>986</v>
      </c>
      <c r="K30" s="11" t="s">
        <v>1007</v>
      </c>
      <c r="L30" s="3"/>
      <c r="M30" s="3"/>
      <c r="N30" s="8" t="s">
        <v>1317</v>
      </c>
      <c r="O30" s="3" t="s">
        <v>2453</v>
      </c>
      <c r="P30" s="3" t="s">
        <v>2454</v>
      </c>
      <c r="Q30" s="3"/>
      <c r="R30" s="3"/>
      <c r="S30" s="3" t="s">
        <v>1643</v>
      </c>
      <c r="T30" s="3" t="s">
        <v>1644</v>
      </c>
      <c r="U30" s="3" t="s">
        <v>1645</v>
      </c>
      <c r="V30" s="3" t="s">
        <v>1646</v>
      </c>
      <c r="W30" s="3" t="s">
        <v>1647</v>
      </c>
      <c r="X30" s="3" t="s">
        <v>1648</v>
      </c>
      <c r="Y30" s="3" t="s">
        <v>1649</v>
      </c>
      <c r="Z30" s="3"/>
      <c r="AA30" s="3"/>
      <c r="AB30" s="3"/>
      <c r="AC30" s="3"/>
    </row>
    <row r="31" spans="1:29" ht="27.75" x14ac:dyDescent="0.45">
      <c r="A31" s="3" t="s">
        <v>77</v>
      </c>
      <c r="B31" s="3" t="s">
        <v>78</v>
      </c>
      <c r="C31" s="3" t="s">
        <v>79</v>
      </c>
      <c r="D31" s="3" t="s">
        <v>749</v>
      </c>
      <c r="E31" s="3" t="s">
        <v>1641</v>
      </c>
      <c r="F31" s="3">
        <v>977</v>
      </c>
      <c r="G31" s="3" t="s">
        <v>1642</v>
      </c>
      <c r="H31" s="3"/>
      <c r="I31" s="10" t="s">
        <v>1650</v>
      </c>
      <c r="J31" s="10">
        <v>44</v>
      </c>
      <c r="K31" s="11" t="s">
        <v>1651</v>
      </c>
      <c r="L31" s="3"/>
      <c r="M31" s="3"/>
      <c r="N31" s="8" t="s">
        <v>1290</v>
      </c>
      <c r="O31" s="3" t="s">
        <v>2455</v>
      </c>
      <c r="P31" s="3" t="s">
        <v>2456</v>
      </c>
      <c r="Q31" s="3"/>
      <c r="R31" s="3"/>
      <c r="S31" s="3"/>
      <c r="T31" s="3"/>
      <c r="U31" s="3"/>
      <c r="V31" s="3"/>
      <c r="W31" s="3"/>
      <c r="X31" s="3"/>
      <c r="Y31" s="3"/>
      <c r="Z31" s="3"/>
      <c r="AA31" s="3"/>
      <c r="AB31" s="3"/>
      <c r="AC31" s="3"/>
    </row>
    <row r="32" spans="1:29" x14ac:dyDescent="0.45">
      <c r="A32" s="3" t="s">
        <v>80</v>
      </c>
      <c r="B32" s="3" t="s">
        <v>81</v>
      </c>
      <c r="C32" s="3" t="s">
        <v>82</v>
      </c>
      <c r="D32" s="3" t="s">
        <v>750</v>
      </c>
      <c r="E32" s="3" t="s">
        <v>1010</v>
      </c>
      <c r="F32" s="3">
        <v>72</v>
      </c>
      <c r="G32" s="3" t="s">
        <v>1011</v>
      </c>
      <c r="H32" s="3"/>
      <c r="I32" s="10" t="s">
        <v>1654</v>
      </c>
      <c r="J32" s="10">
        <v>64</v>
      </c>
      <c r="K32" s="11" t="s">
        <v>2092</v>
      </c>
      <c r="L32" s="3"/>
      <c r="M32" s="3"/>
      <c r="N32" s="8" t="s">
        <v>1307</v>
      </c>
      <c r="O32" s="3" t="s">
        <v>2457</v>
      </c>
      <c r="P32" s="3" t="s">
        <v>2458</v>
      </c>
      <c r="Q32" s="3"/>
      <c r="R32" s="3"/>
      <c r="S32" s="3"/>
      <c r="T32" s="3"/>
      <c r="U32" s="3"/>
      <c r="V32" s="3"/>
      <c r="W32" s="3"/>
      <c r="X32" s="3"/>
      <c r="Y32" s="3"/>
      <c r="Z32" s="3"/>
      <c r="AA32" s="3"/>
      <c r="AB32" s="3"/>
      <c r="AC32" s="3"/>
    </row>
    <row r="33" spans="1:29" x14ac:dyDescent="0.45">
      <c r="A33" s="3" t="s">
        <v>83</v>
      </c>
      <c r="B33" s="3" t="s">
        <v>84</v>
      </c>
      <c r="C33" s="3" t="s">
        <v>85</v>
      </c>
      <c r="D33" s="3" t="s">
        <v>751</v>
      </c>
      <c r="E33" s="3" t="s">
        <v>1652</v>
      </c>
      <c r="F33" s="3">
        <v>986</v>
      </c>
      <c r="G33" s="3" t="s">
        <v>1653</v>
      </c>
      <c r="H33" s="3"/>
      <c r="I33" s="10" t="s">
        <v>1657</v>
      </c>
      <c r="J33" s="10">
        <v>72</v>
      </c>
      <c r="K33" s="11" t="s">
        <v>1658</v>
      </c>
      <c r="L33" s="3"/>
      <c r="M33" s="3"/>
      <c r="N33" s="8" t="s">
        <v>1309</v>
      </c>
      <c r="O33" s="3" t="s">
        <v>2459</v>
      </c>
      <c r="P33" s="3" t="s">
        <v>2460</v>
      </c>
      <c r="Q33" s="3"/>
      <c r="R33" s="3"/>
      <c r="S33" s="3"/>
      <c r="T33" s="3"/>
      <c r="U33" s="3"/>
      <c r="V33" s="3"/>
      <c r="W33" s="3"/>
      <c r="X33" s="3"/>
      <c r="Y33" s="3"/>
      <c r="Z33" s="3"/>
      <c r="AA33" s="3"/>
      <c r="AB33" s="3"/>
      <c r="AC33" s="3"/>
    </row>
    <row r="34" spans="1:29" x14ac:dyDescent="0.45">
      <c r="A34" s="3" t="s">
        <v>94</v>
      </c>
      <c r="B34" s="3" t="s">
        <v>95</v>
      </c>
      <c r="C34" s="3" t="s">
        <v>96</v>
      </c>
      <c r="D34" s="3" t="s">
        <v>755</v>
      </c>
      <c r="E34" s="3" t="s">
        <v>1667</v>
      </c>
      <c r="F34" s="3">
        <v>975</v>
      </c>
      <c r="G34" s="3" t="s">
        <v>1668</v>
      </c>
      <c r="H34" s="3"/>
      <c r="I34" s="10" t="s">
        <v>1661</v>
      </c>
      <c r="J34" s="10">
        <v>974</v>
      </c>
      <c r="K34" s="11" t="s">
        <v>1662</v>
      </c>
      <c r="L34" s="3"/>
      <c r="M34" s="3"/>
      <c r="N34" s="8" t="s">
        <v>1334</v>
      </c>
      <c r="O34" s="3" t="s">
        <v>2461</v>
      </c>
      <c r="P34" s="3" t="s">
        <v>2462</v>
      </c>
      <c r="Q34" s="3"/>
      <c r="R34" s="3"/>
      <c r="S34" s="3"/>
      <c r="T34" s="3"/>
      <c r="U34" s="3"/>
      <c r="V34" s="3"/>
      <c r="W34" s="3"/>
      <c r="X34" s="3"/>
      <c r="Y34" s="3"/>
      <c r="Z34" s="3"/>
      <c r="AA34" s="3"/>
      <c r="AB34" s="3"/>
      <c r="AC34" s="3"/>
    </row>
    <row r="35" spans="1:29" x14ac:dyDescent="0.45">
      <c r="A35" s="3" t="s">
        <v>97</v>
      </c>
      <c r="B35" s="3" t="s">
        <v>98</v>
      </c>
      <c r="C35" s="3" t="s">
        <v>99</v>
      </c>
      <c r="D35" s="3" t="s">
        <v>756</v>
      </c>
      <c r="E35" s="3" t="s">
        <v>1669</v>
      </c>
      <c r="F35" s="3">
        <v>952</v>
      </c>
      <c r="G35" s="3" t="s">
        <v>1670</v>
      </c>
      <c r="H35" s="3"/>
      <c r="I35" s="10" t="s">
        <v>1665</v>
      </c>
      <c r="J35" s="10">
        <v>84</v>
      </c>
      <c r="K35" s="11" t="s">
        <v>1666</v>
      </c>
      <c r="L35" s="3"/>
      <c r="M35" s="3"/>
      <c r="N35" s="8" t="s">
        <v>1340</v>
      </c>
      <c r="O35" s="3" t="s">
        <v>2463</v>
      </c>
      <c r="P35" s="3" t="s">
        <v>2464</v>
      </c>
      <c r="Q35" s="3"/>
      <c r="R35" s="3"/>
      <c r="S35" s="3"/>
      <c r="T35" s="3"/>
      <c r="U35" s="3"/>
      <c r="V35" s="3"/>
      <c r="W35" s="3"/>
      <c r="X35" s="3"/>
      <c r="Y35" s="3"/>
      <c r="Z35" s="3"/>
      <c r="AA35" s="3"/>
      <c r="AB35" s="3"/>
      <c r="AC35" s="3"/>
    </row>
    <row r="36" spans="1:29" ht="27.75" x14ac:dyDescent="0.45">
      <c r="A36" s="3" t="s">
        <v>100</v>
      </c>
      <c r="B36" s="3" t="s">
        <v>101</v>
      </c>
      <c r="C36" s="3" t="s">
        <v>102</v>
      </c>
      <c r="D36" s="3" t="s">
        <v>757</v>
      </c>
      <c r="E36" s="3" t="s">
        <v>1671</v>
      </c>
      <c r="F36" s="3">
        <v>108</v>
      </c>
      <c r="G36" s="3" t="s">
        <v>1672</v>
      </c>
      <c r="H36" s="3"/>
      <c r="I36" s="10" t="s">
        <v>1014</v>
      </c>
      <c r="J36" s="10">
        <v>124</v>
      </c>
      <c r="K36" s="11" t="s">
        <v>1015</v>
      </c>
      <c r="L36" s="3"/>
      <c r="M36" s="3"/>
      <c r="N36" s="8" t="s">
        <v>1341</v>
      </c>
      <c r="O36" s="3" t="s">
        <v>2465</v>
      </c>
      <c r="P36" s="3" t="s">
        <v>2466</v>
      </c>
      <c r="Q36" s="3"/>
      <c r="R36" s="3"/>
      <c r="S36" s="3"/>
      <c r="T36" s="3"/>
      <c r="U36" s="3"/>
      <c r="V36" s="3"/>
      <c r="W36" s="3"/>
      <c r="X36" s="3"/>
      <c r="Y36" s="3"/>
      <c r="Z36" s="3"/>
      <c r="AA36" s="3"/>
      <c r="AB36" s="3"/>
      <c r="AC36" s="3"/>
    </row>
    <row r="37" spans="1:29" ht="27.75" x14ac:dyDescent="0.45">
      <c r="A37" s="3" t="s">
        <v>103</v>
      </c>
      <c r="B37" s="3" t="s">
        <v>104</v>
      </c>
      <c r="C37" s="3" t="s">
        <v>105</v>
      </c>
      <c r="D37" s="3" t="s">
        <v>758</v>
      </c>
      <c r="E37" s="3" t="s">
        <v>1081</v>
      </c>
      <c r="F37" s="3">
        <v>116</v>
      </c>
      <c r="G37" s="3" t="s">
        <v>1206</v>
      </c>
      <c r="H37" s="3"/>
      <c r="I37" s="10" t="s">
        <v>1016</v>
      </c>
      <c r="J37" s="10">
        <v>976</v>
      </c>
      <c r="K37" s="11" t="s">
        <v>1017</v>
      </c>
      <c r="L37" s="3"/>
      <c r="M37" s="3"/>
      <c r="N37" s="8" t="s">
        <v>1335</v>
      </c>
      <c r="O37" s="3" t="s">
        <v>2467</v>
      </c>
      <c r="P37" s="3" t="s">
        <v>2468</v>
      </c>
      <c r="Q37" s="3"/>
      <c r="R37" s="3"/>
      <c r="S37" s="3"/>
      <c r="T37" s="3"/>
      <c r="U37" s="3"/>
      <c r="V37" s="3"/>
      <c r="W37" s="3"/>
      <c r="X37" s="3"/>
      <c r="Y37" s="3"/>
      <c r="Z37" s="3"/>
      <c r="AA37" s="3"/>
      <c r="AB37" s="3"/>
      <c r="AC37" s="3"/>
    </row>
    <row r="38" spans="1:29" x14ac:dyDescent="0.45">
      <c r="A38" s="3" t="s">
        <v>106</v>
      </c>
      <c r="B38" s="3" t="s">
        <v>107</v>
      </c>
      <c r="C38" s="3" t="s">
        <v>108</v>
      </c>
      <c r="D38" s="3" t="s">
        <v>759</v>
      </c>
      <c r="E38" s="3" t="s">
        <v>1169</v>
      </c>
      <c r="F38" s="3">
        <v>950</v>
      </c>
      <c r="G38" s="3" t="s">
        <v>1271</v>
      </c>
      <c r="H38" s="3"/>
      <c r="I38" s="10" t="s">
        <v>1018</v>
      </c>
      <c r="J38" s="10">
        <v>756</v>
      </c>
      <c r="K38" s="11" t="s">
        <v>1019</v>
      </c>
      <c r="L38" s="3"/>
      <c r="M38" s="3"/>
      <c r="N38" s="8" t="s">
        <v>1294</v>
      </c>
      <c r="O38" s="3" t="s">
        <v>2469</v>
      </c>
      <c r="P38" s="3" t="s">
        <v>2470</v>
      </c>
      <c r="Q38" s="3"/>
      <c r="R38" s="3"/>
      <c r="S38" s="3"/>
      <c r="T38" s="3"/>
      <c r="U38" s="3"/>
      <c r="V38" s="3"/>
      <c r="W38" s="3"/>
      <c r="X38" s="3"/>
      <c r="Y38" s="3"/>
      <c r="Z38" s="3"/>
      <c r="AA38" s="3"/>
      <c r="AB38" s="3"/>
      <c r="AC38" s="3"/>
    </row>
    <row r="39" spans="1:29" ht="27.75" x14ac:dyDescent="0.45">
      <c r="A39" s="3" t="s">
        <v>109</v>
      </c>
      <c r="B39" s="3" t="s">
        <v>110</v>
      </c>
      <c r="C39" s="3" t="s">
        <v>111</v>
      </c>
      <c r="D39" s="3" t="s">
        <v>760</v>
      </c>
      <c r="E39" s="3" t="s">
        <v>1674</v>
      </c>
      <c r="F39" s="3">
        <v>124</v>
      </c>
      <c r="G39" s="3" t="s">
        <v>1675</v>
      </c>
      <c r="H39" s="3"/>
      <c r="I39" s="10" t="s">
        <v>1020</v>
      </c>
      <c r="J39" s="10">
        <v>990</v>
      </c>
      <c r="K39" s="11" t="s">
        <v>2094</v>
      </c>
      <c r="L39" s="3"/>
      <c r="M39" s="3"/>
      <c r="N39" s="8" t="s">
        <v>1282</v>
      </c>
      <c r="O39" s="3" t="s">
        <v>2471</v>
      </c>
      <c r="P39" s="3" t="s">
        <v>2472</v>
      </c>
      <c r="Q39" s="3"/>
      <c r="R39" s="3"/>
      <c r="S39" s="3"/>
      <c r="T39" s="3"/>
      <c r="U39" s="3"/>
      <c r="V39" s="3"/>
      <c r="W39" s="3"/>
      <c r="X39" s="3"/>
      <c r="Y39" s="3"/>
      <c r="Z39" s="3"/>
      <c r="AA39" s="3"/>
      <c r="AB39" s="3"/>
      <c r="AC39" s="3"/>
    </row>
    <row r="40" spans="1:29" x14ac:dyDescent="0.45">
      <c r="A40" s="3" t="s">
        <v>112</v>
      </c>
      <c r="B40" s="3" t="s">
        <v>113</v>
      </c>
      <c r="C40" s="3" t="s">
        <v>114</v>
      </c>
      <c r="D40" s="3" t="s">
        <v>761</v>
      </c>
      <c r="E40" s="3" t="s">
        <v>1026</v>
      </c>
      <c r="F40" s="3">
        <v>132</v>
      </c>
      <c r="G40" s="3" t="s">
        <v>1185</v>
      </c>
      <c r="H40" s="3"/>
      <c r="I40" s="10" t="s">
        <v>1182</v>
      </c>
      <c r="J40" s="10">
        <v>0</v>
      </c>
      <c r="K40" s="11" t="s">
        <v>1183</v>
      </c>
      <c r="L40" s="3"/>
      <c r="M40" s="3"/>
      <c r="N40" s="8" t="s">
        <v>1298</v>
      </c>
      <c r="O40" s="3" t="s">
        <v>2473</v>
      </c>
      <c r="P40" s="3" t="s">
        <v>2474</v>
      </c>
      <c r="Q40" s="3"/>
      <c r="R40" s="3"/>
      <c r="S40" s="3"/>
      <c r="T40" s="3"/>
      <c r="U40" s="3"/>
      <c r="V40" s="3"/>
      <c r="W40" s="3"/>
      <c r="X40" s="3"/>
      <c r="Y40" s="3"/>
      <c r="Z40" s="3"/>
      <c r="AA40" s="3"/>
      <c r="AB40" s="3"/>
      <c r="AC40" s="3"/>
    </row>
    <row r="41" spans="1:29" ht="27.75" x14ac:dyDescent="0.45">
      <c r="A41" s="3" t="s">
        <v>124</v>
      </c>
      <c r="B41" s="3" t="s">
        <v>125</v>
      </c>
      <c r="C41" s="3" t="s">
        <v>126</v>
      </c>
      <c r="D41" s="3" t="s">
        <v>765</v>
      </c>
      <c r="E41" s="3" t="s">
        <v>1682</v>
      </c>
      <c r="F41" s="3">
        <v>990</v>
      </c>
      <c r="G41" s="3" t="s">
        <v>2094</v>
      </c>
      <c r="H41" s="3"/>
      <c r="I41" s="10" t="s">
        <v>1021</v>
      </c>
      <c r="J41" s="10">
        <v>170</v>
      </c>
      <c r="K41" s="11" t="s">
        <v>1022</v>
      </c>
      <c r="L41" s="3"/>
      <c r="M41" s="3"/>
      <c r="N41" s="8" t="s">
        <v>1339</v>
      </c>
      <c r="O41" s="3" t="s">
        <v>2475</v>
      </c>
      <c r="P41" s="3" t="s">
        <v>2476</v>
      </c>
      <c r="Q41" s="3"/>
      <c r="R41" s="3"/>
      <c r="S41" s="3"/>
      <c r="T41" s="3"/>
      <c r="U41" s="3"/>
      <c r="V41" s="3"/>
      <c r="W41" s="3"/>
      <c r="X41" s="3"/>
      <c r="Y41" s="3"/>
      <c r="Z41" s="3"/>
      <c r="AA41" s="3"/>
      <c r="AB41" s="3"/>
      <c r="AC41" s="3"/>
    </row>
    <row r="42" spans="1:29" x14ac:dyDescent="0.45">
      <c r="A42" s="3" t="s">
        <v>127</v>
      </c>
      <c r="B42" s="3" t="s">
        <v>128</v>
      </c>
      <c r="C42" s="3" t="s">
        <v>129</v>
      </c>
      <c r="D42" s="3" t="s">
        <v>766</v>
      </c>
      <c r="E42" s="3" t="s">
        <v>1683</v>
      </c>
      <c r="F42" s="3">
        <v>0</v>
      </c>
      <c r="G42" s="3" t="s">
        <v>1684</v>
      </c>
      <c r="H42" s="3"/>
      <c r="I42" s="10" t="s">
        <v>1023</v>
      </c>
      <c r="J42" s="10">
        <v>188</v>
      </c>
      <c r="K42" s="11" t="s">
        <v>1024</v>
      </c>
      <c r="L42" s="3"/>
      <c r="M42" s="3"/>
      <c r="N42" s="8" t="s">
        <v>1285</v>
      </c>
      <c r="O42" s="3" t="s">
        <v>2477</v>
      </c>
      <c r="P42" s="3" t="s">
        <v>2478</v>
      </c>
      <c r="Q42" s="3"/>
      <c r="R42" s="3"/>
      <c r="S42" s="3"/>
      <c r="T42" s="3"/>
      <c r="U42" s="3"/>
      <c r="V42" s="3"/>
      <c r="W42" s="3"/>
      <c r="X42" s="3"/>
      <c r="Y42" s="3"/>
      <c r="Z42" s="3"/>
      <c r="AA42" s="3"/>
      <c r="AB42" s="3"/>
      <c r="AC42" s="3"/>
    </row>
    <row r="43" spans="1:29" x14ac:dyDescent="0.45">
      <c r="A43" s="3" t="s">
        <v>161</v>
      </c>
      <c r="B43" s="3" t="s">
        <v>162</v>
      </c>
      <c r="C43" s="3" t="s">
        <v>163</v>
      </c>
      <c r="D43" s="3" t="s">
        <v>779</v>
      </c>
      <c r="E43" s="3" t="s">
        <v>1701</v>
      </c>
      <c r="F43" s="3">
        <v>978</v>
      </c>
      <c r="G43" s="3" t="s">
        <v>1702</v>
      </c>
      <c r="H43" s="3"/>
      <c r="I43" s="10" t="s">
        <v>1025</v>
      </c>
      <c r="J43" s="10">
        <v>931</v>
      </c>
      <c r="K43" s="11" t="s">
        <v>1184</v>
      </c>
      <c r="L43" s="3"/>
      <c r="M43" s="3"/>
      <c r="N43" s="8" t="s">
        <v>1331</v>
      </c>
      <c r="O43" s="3" t="s">
        <v>2479</v>
      </c>
      <c r="P43" s="3" t="s">
        <v>2480</v>
      </c>
      <c r="Q43" s="3"/>
      <c r="R43" s="3"/>
      <c r="S43" s="3"/>
      <c r="T43" s="3"/>
      <c r="U43" s="3"/>
      <c r="V43" s="3"/>
      <c r="W43" s="3"/>
      <c r="X43" s="3"/>
      <c r="Y43" s="3"/>
      <c r="Z43" s="3"/>
      <c r="AA43" s="3"/>
      <c r="AB43" s="3"/>
      <c r="AC43" s="3"/>
    </row>
    <row r="44" spans="1:29" x14ac:dyDescent="0.45">
      <c r="A44" s="3" t="s">
        <v>140</v>
      </c>
      <c r="B44" s="3" t="s">
        <v>141</v>
      </c>
      <c r="C44" s="3" t="s">
        <v>142</v>
      </c>
      <c r="D44" s="3" t="s">
        <v>771</v>
      </c>
      <c r="E44" s="3" t="s">
        <v>1691</v>
      </c>
      <c r="F44" s="3">
        <v>170</v>
      </c>
      <c r="G44" s="3" t="s">
        <v>1692</v>
      </c>
      <c r="H44" s="3"/>
      <c r="I44" s="10" t="s">
        <v>1678</v>
      </c>
      <c r="J44" s="10">
        <v>132</v>
      </c>
      <c r="K44" s="11" t="s">
        <v>1679</v>
      </c>
      <c r="L44" s="3"/>
      <c r="M44" s="3"/>
      <c r="N44" s="8" t="s">
        <v>1327</v>
      </c>
      <c r="O44" s="3" t="s">
        <v>2481</v>
      </c>
      <c r="P44" s="3" t="s">
        <v>2482</v>
      </c>
      <c r="Q44" s="3"/>
      <c r="R44" s="3"/>
      <c r="S44" s="3"/>
      <c r="T44" s="3"/>
      <c r="U44" s="3"/>
      <c r="V44" s="3"/>
      <c r="W44" s="3"/>
      <c r="X44" s="3"/>
      <c r="Y44" s="3"/>
      <c r="Z44" s="3"/>
      <c r="AA44" s="3"/>
      <c r="AB44" s="3"/>
      <c r="AC44" s="3"/>
    </row>
    <row r="45" spans="1:29" x14ac:dyDescent="0.45">
      <c r="A45" s="3" t="s">
        <v>143</v>
      </c>
      <c r="B45" s="3" t="s">
        <v>144</v>
      </c>
      <c r="C45" s="3" t="s">
        <v>145</v>
      </c>
      <c r="D45" s="3" t="s">
        <v>772</v>
      </c>
      <c r="E45" s="3" t="s">
        <v>1082</v>
      </c>
      <c r="F45" s="3">
        <v>174</v>
      </c>
      <c r="G45" s="3" t="s">
        <v>1207</v>
      </c>
      <c r="H45" s="3"/>
      <c r="I45" s="10" t="s">
        <v>1027</v>
      </c>
      <c r="J45" s="10">
        <v>203</v>
      </c>
      <c r="K45" s="11" t="s">
        <v>1028</v>
      </c>
      <c r="L45" s="3"/>
      <c r="M45" s="3"/>
      <c r="N45" s="8" t="s">
        <v>1310</v>
      </c>
      <c r="O45" s="3" t="s">
        <v>2483</v>
      </c>
      <c r="P45" s="3" t="s">
        <v>2484</v>
      </c>
      <c r="Q45" s="3"/>
      <c r="R45" s="3"/>
      <c r="S45" s="3"/>
      <c r="T45" s="3"/>
      <c r="U45" s="3"/>
      <c r="V45" s="3"/>
      <c r="W45" s="3"/>
      <c r="X45" s="3"/>
      <c r="Y45" s="3"/>
      <c r="Z45" s="3"/>
      <c r="AA45" s="3"/>
      <c r="AB45" s="3"/>
      <c r="AC45" s="3"/>
    </row>
    <row r="46" spans="1:29" x14ac:dyDescent="0.45">
      <c r="A46" t="s">
        <v>329</v>
      </c>
      <c r="B46" t="s">
        <v>330</v>
      </c>
      <c r="C46" t="s">
        <v>331</v>
      </c>
      <c r="D46" t="s">
        <v>837</v>
      </c>
      <c r="E46" t="s">
        <v>1823</v>
      </c>
      <c r="F46">
        <v>408</v>
      </c>
      <c r="G46" t="s">
        <v>1824</v>
      </c>
      <c r="H46" s="3"/>
      <c r="I46" s="10" t="s">
        <v>1029</v>
      </c>
      <c r="J46" s="10">
        <v>262</v>
      </c>
      <c r="K46" s="11" t="s">
        <v>1030</v>
      </c>
      <c r="L46" s="3"/>
      <c r="M46" s="3"/>
      <c r="N46" s="8" t="s">
        <v>1293</v>
      </c>
      <c r="O46" s="3" t="s">
        <v>2485</v>
      </c>
      <c r="P46" s="3" t="s">
        <v>2486</v>
      </c>
      <c r="Q46" s="3"/>
      <c r="R46" s="3"/>
      <c r="S46" s="3"/>
      <c r="T46" s="3"/>
      <c r="U46" s="3"/>
      <c r="V46" s="3"/>
      <c r="W46" s="3"/>
      <c r="X46" s="3"/>
      <c r="Y46" s="3"/>
      <c r="Z46" s="3"/>
      <c r="AA46" s="3"/>
      <c r="AB46" s="3"/>
      <c r="AC46" s="3"/>
    </row>
    <row r="47" spans="1:29" ht="27.75" x14ac:dyDescent="0.45">
      <c r="A47" t="s">
        <v>332</v>
      </c>
      <c r="B47" t="s">
        <v>333</v>
      </c>
      <c r="C47" t="s">
        <v>334</v>
      </c>
      <c r="D47" t="s">
        <v>838</v>
      </c>
      <c r="E47" t="s">
        <v>1825</v>
      </c>
      <c r="F47">
        <v>410</v>
      </c>
      <c r="G47" t="s">
        <v>1826</v>
      </c>
      <c r="H47" s="3"/>
      <c r="I47" s="10" t="s">
        <v>1031</v>
      </c>
      <c r="J47" s="10">
        <v>208</v>
      </c>
      <c r="K47" s="11" t="s">
        <v>1032</v>
      </c>
      <c r="L47" s="3"/>
      <c r="M47" s="3"/>
      <c r="N47" s="8" t="s">
        <v>1344</v>
      </c>
      <c r="O47" s="3" t="s">
        <v>2487</v>
      </c>
      <c r="P47" s="3" t="s">
        <v>2488</v>
      </c>
      <c r="Q47" s="3"/>
      <c r="R47" s="3"/>
      <c r="S47" s="3"/>
      <c r="T47" s="3"/>
      <c r="U47" s="3"/>
      <c r="V47" s="3"/>
      <c r="W47" s="3"/>
      <c r="X47" s="3"/>
      <c r="Y47" s="3"/>
      <c r="Z47" s="3"/>
      <c r="AA47" s="3"/>
      <c r="AB47" s="3"/>
      <c r="AC47" s="3"/>
    </row>
    <row r="48" spans="1:29" ht="27.75" x14ac:dyDescent="0.45">
      <c r="A48" s="3" t="s">
        <v>150</v>
      </c>
      <c r="B48" s="3" t="s">
        <v>151</v>
      </c>
      <c r="C48" s="3" t="s">
        <v>152</v>
      </c>
      <c r="D48" s="3" t="s">
        <v>775</v>
      </c>
      <c r="E48" s="3" t="s">
        <v>1693</v>
      </c>
      <c r="F48" s="3">
        <v>188</v>
      </c>
      <c r="G48" s="3" t="s">
        <v>1694</v>
      </c>
      <c r="H48" s="3"/>
      <c r="I48" s="10" t="s">
        <v>1033</v>
      </c>
      <c r="J48" s="10">
        <v>214</v>
      </c>
      <c r="K48" s="11" t="s">
        <v>1034</v>
      </c>
      <c r="L48" s="3"/>
      <c r="M48" s="3"/>
      <c r="N48" s="8" t="s">
        <v>1324</v>
      </c>
      <c r="O48" s="3" t="s">
        <v>2489</v>
      </c>
      <c r="P48" s="3" t="s">
        <v>2490</v>
      </c>
      <c r="Q48" s="3"/>
      <c r="R48" s="3"/>
      <c r="S48" s="3"/>
      <c r="T48" s="3"/>
      <c r="U48" s="3"/>
      <c r="V48" s="3"/>
      <c r="W48" s="3"/>
      <c r="X48" s="3"/>
      <c r="Y48" s="3"/>
      <c r="Z48" s="3"/>
      <c r="AA48" s="3"/>
      <c r="AB48" s="3"/>
      <c r="AC48" s="3"/>
    </row>
    <row r="49" spans="1:29" x14ac:dyDescent="0.45">
      <c r="A49" s="3" t="s">
        <v>709</v>
      </c>
      <c r="B49" s="3" t="s">
        <v>153</v>
      </c>
      <c r="C49" s="3" t="s">
        <v>154</v>
      </c>
      <c r="D49" s="3" t="s">
        <v>776</v>
      </c>
      <c r="E49" s="3" t="s">
        <v>1695</v>
      </c>
      <c r="F49" s="3">
        <v>952</v>
      </c>
      <c r="G49" s="3" t="s">
        <v>1696</v>
      </c>
      <c r="H49" s="3"/>
      <c r="I49" s="10" t="s">
        <v>1689</v>
      </c>
      <c r="J49" s="10">
        <v>12</v>
      </c>
      <c r="K49" s="11" t="s">
        <v>1690</v>
      </c>
      <c r="L49" s="3"/>
      <c r="M49" s="3"/>
      <c r="N49" s="8" t="s">
        <v>1303</v>
      </c>
      <c r="O49" s="3" t="s">
        <v>2491</v>
      </c>
      <c r="P49" s="3" t="s">
        <v>2492</v>
      </c>
      <c r="Q49" s="3"/>
      <c r="R49" s="3"/>
      <c r="S49" s="3"/>
      <c r="T49" s="3"/>
      <c r="U49" s="3"/>
      <c r="V49" s="3"/>
      <c r="W49" s="3"/>
      <c r="X49" s="3"/>
      <c r="Y49" s="3"/>
      <c r="Z49" s="3"/>
      <c r="AA49" s="3"/>
      <c r="AB49" s="3"/>
      <c r="AC49" s="3"/>
    </row>
    <row r="50" spans="1:29" x14ac:dyDescent="0.45">
      <c r="A50" s="3" t="s">
        <v>155</v>
      </c>
      <c r="B50" s="3" t="s">
        <v>156</v>
      </c>
      <c r="C50" s="3" t="s">
        <v>157</v>
      </c>
      <c r="D50" s="3" t="s">
        <v>777</v>
      </c>
      <c r="E50" s="3" t="s">
        <v>1065</v>
      </c>
      <c r="F50" s="3">
        <v>191</v>
      </c>
      <c r="G50" s="3" t="s">
        <v>2095</v>
      </c>
      <c r="H50" s="3"/>
      <c r="I50" s="10" t="s">
        <v>1037</v>
      </c>
      <c r="J50" s="10">
        <v>818</v>
      </c>
      <c r="K50" s="11" t="s">
        <v>1038</v>
      </c>
      <c r="L50" s="3"/>
      <c r="M50" s="3"/>
      <c r="N50" s="8" t="s">
        <v>1321</v>
      </c>
      <c r="O50" s="3" t="s">
        <v>2493</v>
      </c>
      <c r="P50" s="3" t="s">
        <v>2494</v>
      </c>
      <c r="Q50" s="3"/>
      <c r="R50" s="3"/>
      <c r="S50" s="3"/>
      <c r="T50" s="3"/>
      <c r="U50" s="3"/>
      <c r="V50" s="3"/>
      <c r="W50" s="3"/>
      <c r="X50" s="3"/>
      <c r="Y50" s="3"/>
      <c r="Z50" s="3"/>
      <c r="AA50" s="3"/>
      <c r="AB50" s="3"/>
      <c r="AC50" s="3"/>
    </row>
    <row r="51" spans="1:29" x14ac:dyDescent="0.45">
      <c r="A51" s="3" t="s">
        <v>158</v>
      </c>
      <c r="B51" s="3" t="s">
        <v>159</v>
      </c>
      <c r="C51" s="3" t="s">
        <v>160</v>
      </c>
      <c r="D51" s="3" t="s">
        <v>778</v>
      </c>
      <c r="E51" s="3" t="s">
        <v>1699</v>
      </c>
      <c r="F51" s="3">
        <v>931</v>
      </c>
      <c r="G51" s="3" t="s">
        <v>1700</v>
      </c>
      <c r="H51" s="3"/>
      <c r="I51" s="10" t="s">
        <v>1039</v>
      </c>
      <c r="J51" s="10">
        <v>232</v>
      </c>
      <c r="K51" s="11" t="s">
        <v>1040</v>
      </c>
      <c r="L51" s="3"/>
      <c r="M51" s="3"/>
      <c r="N51" s="8" t="s">
        <v>1312</v>
      </c>
      <c r="O51" s="3" t="s">
        <v>2495</v>
      </c>
      <c r="P51" s="3" t="s">
        <v>2496</v>
      </c>
      <c r="Q51" s="3"/>
      <c r="R51" s="3"/>
      <c r="S51" s="3"/>
      <c r="T51" s="3"/>
      <c r="U51" s="3"/>
      <c r="V51" s="3"/>
      <c r="W51" s="3"/>
      <c r="X51" s="3"/>
      <c r="Y51" s="3"/>
      <c r="Z51" s="3"/>
      <c r="AA51" s="3"/>
      <c r="AB51" s="3"/>
      <c r="AC51" s="3"/>
    </row>
    <row r="52" spans="1:29" ht="27.75" x14ac:dyDescent="0.45">
      <c r="A52" s="3" t="s">
        <v>167</v>
      </c>
      <c r="B52" s="3" t="s">
        <v>168</v>
      </c>
      <c r="C52" s="3" t="s">
        <v>169</v>
      </c>
      <c r="D52" s="3" t="s">
        <v>781</v>
      </c>
      <c r="E52" s="3" t="s">
        <v>1707</v>
      </c>
      <c r="F52" s="3">
        <v>208</v>
      </c>
      <c r="G52" s="3" t="s">
        <v>1708</v>
      </c>
      <c r="H52" s="3"/>
      <c r="I52" s="10" t="s">
        <v>1041</v>
      </c>
      <c r="J52" s="10">
        <v>230</v>
      </c>
      <c r="K52" s="11" t="s">
        <v>1042</v>
      </c>
      <c r="L52" s="3"/>
      <c r="M52" s="3"/>
      <c r="N52" s="8" t="s">
        <v>1323</v>
      </c>
      <c r="O52" s="3" t="s">
        <v>2549</v>
      </c>
      <c r="P52" s="3" t="s">
        <v>2550</v>
      </c>
      <c r="Q52" s="3"/>
      <c r="R52" s="3"/>
      <c r="S52" s="3"/>
      <c r="T52" s="3"/>
      <c r="U52" s="3"/>
      <c r="V52" s="3"/>
      <c r="W52" s="3"/>
      <c r="X52" s="3"/>
      <c r="Y52" s="3"/>
      <c r="Z52" s="3"/>
      <c r="AA52" s="3"/>
      <c r="AB52" s="3"/>
      <c r="AC52" s="3"/>
    </row>
    <row r="53" spans="1:29" x14ac:dyDescent="0.45">
      <c r="A53" s="3" t="s">
        <v>2093</v>
      </c>
      <c r="B53" s="3" t="s">
        <v>92</v>
      </c>
      <c r="C53" s="3" t="s">
        <v>93</v>
      </c>
      <c r="D53" s="3" t="s">
        <v>754</v>
      </c>
      <c r="E53" s="3" t="s">
        <v>1663</v>
      </c>
      <c r="F53" s="3">
        <v>96</v>
      </c>
      <c r="G53" s="3" t="s">
        <v>1664</v>
      </c>
      <c r="H53" s="3"/>
      <c r="I53" s="10" t="s">
        <v>1697</v>
      </c>
      <c r="J53" s="10">
        <v>978</v>
      </c>
      <c r="K53" s="11" t="s">
        <v>1698</v>
      </c>
      <c r="L53" s="3"/>
      <c r="M53" s="3"/>
      <c r="N53" s="8" t="s">
        <v>1347</v>
      </c>
      <c r="O53" s="3" t="s">
        <v>2497</v>
      </c>
      <c r="P53" s="3" t="s">
        <v>2498</v>
      </c>
      <c r="Q53" s="3"/>
      <c r="R53" s="3"/>
      <c r="S53" s="3"/>
      <c r="T53" s="3"/>
      <c r="U53" s="3"/>
      <c r="V53" s="3"/>
      <c r="W53" s="3"/>
      <c r="X53" s="3"/>
      <c r="Y53" s="3"/>
      <c r="Z53" s="3"/>
      <c r="AA53" s="3"/>
      <c r="AB53" s="3"/>
      <c r="AC53" s="3"/>
    </row>
    <row r="54" spans="1:29" x14ac:dyDescent="0.45">
      <c r="A54" s="3" t="s">
        <v>170</v>
      </c>
      <c r="B54" s="3" t="s">
        <v>171</v>
      </c>
      <c r="C54" s="3" t="s">
        <v>172</v>
      </c>
      <c r="D54" s="3" t="s">
        <v>782</v>
      </c>
      <c r="E54" s="3" t="s">
        <v>1709</v>
      </c>
      <c r="F54" s="3">
        <v>262</v>
      </c>
      <c r="G54" s="3" t="s">
        <v>1710</v>
      </c>
      <c r="H54" s="3"/>
      <c r="I54" s="10" t="s">
        <v>1045</v>
      </c>
      <c r="J54" s="10">
        <v>242</v>
      </c>
      <c r="K54" s="11" t="s">
        <v>1186</v>
      </c>
      <c r="L54" s="3"/>
      <c r="M54" s="3"/>
      <c r="N54" s="8" t="s">
        <v>1338</v>
      </c>
      <c r="O54" s="3" t="s">
        <v>2499</v>
      </c>
      <c r="P54" s="3" t="s">
        <v>2500</v>
      </c>
      <c r="Q54" s="3"/>
      <c r="R54" s="3"/>
      <c r="S54" s="3"/>
      <c r="T54" s="3"/>
      <c r="U54" s="3"/>
      <c r="V54" s="3"/>
      <c r="W54" s="3"/>
      <c r="X54" s="3"/>
      <c r="Y54" s="3"/>
      <c r="Z54" s="3"/>
      <c r="AA54" s="3"/>
      <c r="AB54" s="3"/>
      <c r="AC54" s="3"/>
    </row>
    <row r="55" spans="1:29" ht="27.75" x14ac:dyDescent="0.45">
      <c r="A55" s="3" t="s">
        <v>173</v>
      </c>
      <c r="B55" s="3" t="s">
        <v>174</v>
      </c>
      <c r="C55" s="3" t="s">
        <v>175</v>
      </c>
      <c r="D55" s="3" t="s">
        <v>783</v>
      </c>
      <c r="E55" s="3" t="s">
        <v>1711</v>
      </c>
      <c r="F55" s="3">
        <v>951</v>
      </c>
      <c r="G55" s="3" t="s">
        <v>1712</v>
      </c>
      <c r="H55" s="3"/>
      <c r="I55" s="10" t="s">
        <v>1046</v>
      </c>
      <c r="J55" s="10">
        <v>238</v>
      </c>
      <c r="K55" s="11" t="s">
        <v>1047</v>
      </c>
      <c r="L55" s="3"/>
      <c r="M55" s="3"/>
      <c r="N55" s="8" t="s">
        <v>1288</v>
      </c>
      <c r="O55" s="3" t="s">
        <v>2501</v>
      </c>
      <c r="P55" s="3" t="s">
        <v>2502</v>
      </c>
      <c r="Q55" s="3"/>
      <c r="R55" s="3"/>
      <c r="S55" s="3"/>
      <c r="T55" s="3"/>
      <c r="U55" s="3"/>
      <c r="V55" s="3"/>
      <c r="W55" s="3"/>
      <c r="X55" s="3"/>
      <c r="Y55" s="3"/>
      <c r="Z55" s="3"/>
      <c r="AA55" s="3"/>
      <c r="AB55" s="3"/>
      <c r="AC55" s="3"/>
    </row>
    <row r="56" spans="1:29" x14ac:dyDescent="0.45">
      <c r="A56" t="s">
        <v>182</v>
      </c>
      <c r="B56" t="s">
        <v>183</v>
      </c>
      <c r="C56" t="s">
        <v>184</v>
      </c>
      <c r="D56" t="s">
        <v>786</v>
      </c>
      <c r="E56" t="s">
        <v>1717</v>
      </c>
      <c r="F56">
        <v>818</v>
      </c>
      <c r="G56" t="s">
        <v>1718</v>
      </c>
      <c r="H56" s="3"/>
      <c r="I56" s="10" t="s">
        <v>1048</v>
      </c>
      <c r="J56" s="10">
        <v>826</v>
      </c>
      <c r="K56" s="11" t="s">
        <v>1049</v>
      </c>
      <c r="L56" s="3"/>
      <c r="M56" s="3"/>
      <c r="N56" s="8" t="s">
        <v>1291</v>
      </c>
      <c r="O56" s="3" t="s">
        <v>2503</v>
      </c>
      <c r="P56" s="3" t="s">
        <v>2504</v>
      </c>
      <c r="Q56" s="3"/>
      <c r="R56" s="3"/>
      <c r="S56" s="3"/>
      <c r="T56" s="3"/>
      <c r="U56" s="3"/>
      <c r="V56" s="3"/>
      <c r="W56" s="3"/>
      <c r="X56" s="3"/>
      <c r="Y56" s="3"/>
      <c r="Z56" s="3"/>
      <c r="AA56" s="3"/>
      <c r="AB56" s="3"/>
      <c r="AC56" s="3"/>
    </row>
    <row r="57" spans="1:29" x14ac:dyDescent="0.45">
      <c r="A57" t="s">
        <v>660</v>
      </c>
      <c r="B57" t="s">
        <v>661</v>
      </c>
      <c r="C57" t="s">
        <v>662</v>
      </c>
      <c r="D57" t="s">
        <v>952</v>
      </c>
      <c r="E57" t="s">
        <v>2047</v>
      </c>
      <c r="F57">
        <v>784</v>
      </c>
      <c r="G57" t="s">
        <v>2048</v>
      </c>
      <c r="H57" s="3"/>
      <c r="I57" s="10" t="s">
        <v>1050</v>
      </c>
      <c r="J57" s="10">
        <v>981</v>
      </c>
      <c r="K57" s="11" t="s">
        <v>1051</v>
      </c>
      <c r="L57" s="3"/>
      <c r="M57" s="3"/>
      <c r="N57" s="8" t="s">
        <v>1315</v>
      </c>
      <c r="O57" s="3" t="s">
        <v>2505</v>
      </c>
      <c r="P57" s="3" t="s">
        <v>2506</v>
      </c>
      <c r="Q57" s="3"/>
      <c r="R57" s="3"/>
      <c r="S57" s="3"/>
      <c r="T57" s="3"/>
      <c r="U57" s="3"/>
      <c r="V57" s="3"/>
      <c r="W57" s="3"/>
      <c r="X57" s="3"/>
      <c r="Y57" s="3"/>
      <c r="Z57" s="3"/>
      <c r="AA57" s="3"/>
      <c r="AB57" s="3"/>
      <c r="AC57" s="3"/>
    </row>
    <row r="58" spans="1:29" ht="41.65" x14ac:dyDescent="0.45">
      <c r="A58" t="s">
        <v>179</v>
      </c>
      <c r="B58" t="s">
        <v>180</v>
      </c>
      <c r="C58" t="s">
        <v>181</v>
      </c>
      <c r="D58" t="s">
        <v>785</v>
      </c>
      <c r="E58" t="s">
        <v>1715</v>
      </c>
      <c r="F58">
        <v>840</v>
      </c>
      <c r="G58" t="s">
        <v>1716</v>
      </c>
      <c r="H58" s="3"/>
      <c r="I58" s="10" t="s">
        <v>1187</v>
      </c>
      <c r="J58" s="10">
        <v>0</v>
      </c>
      <c r="K58" s="11" t="s">
        <v>1188</v>
      </c>
      <c r="L58" s="3"/>
      <c r="M58" s="3"/>
      <c r="N58" s="8" t="s">
        <v>1336</v>
      </c>
      <c r="O58" s="3" t="s">
        <v>2507</v>
      </c>
      <c r="P58" s="3" t="s">
        <v>2508</v>
      </c>
      <c r="Q58" s="3"/>
      <c r="R58" s="3"/>
      <c r="S58" s="3"/>
      <c r="T58" s="3"/>
      <c r="U58" s="3"/>
      <c r="V58" s="3"/>
      <c r="W58" s="3"/>
      <c r="X58" s="3"/>
      <c r="Y58" s="3"/>
      <c r="Z58" s="3"/>
      <c r="AA58" s="3"/>
      <c r="AB58" s="3"/>
      <c r="AC58" s="3"/>
    </row>
    <row r="59" spans="1:29" x14ac:dyDescent="0.45">
      <c r="A59" t="s">
        <v>191</v>
      </c>
      <c r="B59" t="s">
        <v>192</v>
      </c>
      <c r="C59" t="s">
        <v>193</v>
      </c>
      <c r="D59" t="s">
        <v>789</v>
      </c>
      <c r="E59" t="s">
        <v>1723</v>
      </c>
      <c r="F59">
        <v>232</v>
      </c>
      <c r="G59" t="s">
        <v>1724</v>
      </c>
      <c r="H59" s="3"/>
      <c r="I59" s="10" t="s">
        <v>1052</v>
      </c>
      <c r="J59" s="10">
        <v>936</v>
      </c>
      <c r="K59" s="11" t="s">
        <v>1053</v>
      </c>
      <c r="L59" s="3"/>
      <c r="M59" s="3"/>
      <c r="N59" s="8" t="s">
        <v>1280</v>
      </c>
      <c r="O59" s="3" t="s">
        <v>2509</v>
      </c>
      <c r="P59" s="3" t="s">
        <v>2510</v>
      </c>
      <c r="Q59" s="3"/>
      <c r="R59" s="3"/>
      <c r="S59" s="3"/>
      <c r="T59" s="3"/>
      <c r="U59" s="3"/>
      <c r="V59" s="3"/>
      <c r="W59" s="3"/>
      <c r="X59" s="3"/>
      <c r="Y59" s="3"/>
      <c r="Z59" s="3"/>
      <c r="AA59" s="3"/>
      <c r="AB59" s="3"/>
      <c r="AC59" s="3"/>
    </row>
    <row r="60" spans="1:29" x14ac:dyDescent="0.45">
      <c r="A60" t="s">
        <v>590</v>
      </c>
      <c r="B60" t="s">
        <v>591</v>
      </c>
      <c r="C60" t="s">
        <v>592</v>
      </c>
      <c r="D60" t="s">
        <v>927</v>
      </c>
      <c r="E60" t="s">
        <v>2003</v>
      </c>
      <c r="F60">
        <v>978</v>
      </c>
      <c r="G60" t="s">
        <v>2004</v>
      </c>
      <c r="H60" s="3"/>
      <c r="I60" s="10" t="s">
        <v>1054</v>
      </c>
      <c r="J60" s="10">
        <v>292</v>
      </c>
      <c r="K60" s="11" t="s">
        <v>1055</v>
      </c>
      <c r="L60" s="3"/>
      <c r="M60" s="3"/>
      <c r="N60" s="8" t="s">
        <v>1284</v>
      </c>
      <c r="O60" s="3" t="s">
        <v>2511</v>
      </c>
      <c r="P60" s="3" t="s">
        <v>2512</v>
      </c>
      <c r="Q60" s="3"/>
      <c r="R60" s="3"/>
      <c r="S60" s="3"/>
      <c r="T60" s="3"/>
      <c r="U60" s="3"/>
      <c r="V60" s="3"/>
      <c r="W60" s="3"/>
      <c r="X60" s="3"/>
      <c r="Y60" s="3"/>
      <c r="Z60" s="3"/>
      <c r="AA60" s="3"/>
      <c r="AB60" s="3"/>
      <c r="AC60" s="3"/>
    </row>
    <row r="61" spans="1:29" x14ac:dyDescent="0.45">
      <c r="A61" t="s">
        <v>194</v>
      </c>
      <c r="B61" t="s">
        <v>195</v>
      </c>
      <c r="C61" t="s">
        <v>196</v>
      </c>
      <c r="D61" t="s">
        <v>790</v>
      </c>
      <c r="E61" t="s">
        <v>1727</v>
      </c>
      <c r="F61">
        <v>978</v>
      </c>
      <c r="G61" t="s">
        <v>1728</v>
      </c>
      <c r="H61" s="3"/>
      <c r="I61" s="10" t="s">
        <v>1056</v>
      </c>
      <c r="J61" s="10">
        <v>270</v>
      </c>
      <c r="K61" s="11" t="s">
        <v>1057</v>
      </c>
      <c r="L61" s="3"/>
      <c r="M61" s="3"/>
      <c r="N61" s="8" t="s">
        <v>1283</v>
      </c>
      <c r="O61" s="3" t="s">
        <v>2513</v>
      </c>
      <c r="P61" s="3" t="s">
        <v>2514</v>
      </c>
      <c r="Q61" s="3"/>
      <c r="R61" s="3"/>
      <c r="S61" s="3"/>
      <c r="T61" s="3"/>
      <c r="U61" s="3"/>
      <c r="V61" s="3"/>
      <c r="W61" s="3"/>
      <c r="X61" s="3"/>
      <c r="Y61" s="3"/>
      <c r="Z61" s="3"/>
      <c r="AA61" s="3"/>
      <c r="AB61" s="3"/>
      <c r="AC61" s="3"/>
    </row>
    <row r="62" spans="1:29" x14ac:dyDescent="0.45">
      <c r="A62" t="s">
        <v>719</v>
      </c>
      <c r="B62" t="s">
        <v>605</v>
      </c>
      <c r="C62" t="s">
        <v>606</v>
      </c>
      <c r="D62" t="s">
        <v>932</v>
      </c>
      <c r="E62" t="s">
        <v>1144</v>
      </c>
      <c r="F62">
        <v>748</v>
      </c>
      <c r="G62" t="s">
        <v>1254</v>
      </c>
      <c r="I62" s="1" t="s">
        <v>1058</v>
      </c>
      <c r="J62" s="1">
        <v>324</v>
      </c>
      <c r="K62" s="2" t="s">
        <v>1059</v>
      </c>
      <c r="N62" s="8" t="s">
        <v>1326</v>
      </c>
      <c r="O62" s="3" t="s">
        <v>2515</v>
      </c>
      <c r="P62" s="3" t="s">
        <v>2516</v>
      </c>
      <c r="Q62" s="3"/>
      <c r="R62" s="3"/>
      <c r="S62" s="3"/>
    </row>
    <row r="63" spans="1:29" ht="27.75" x14ac:dyDescent="0.45">
      <c r="A63" s="3" t="s">
        <v>666</v>
      </c>
      <c r="B63" s="3" t="s">
        <v>667</v>
      </c>
      <c r="C63" s="3" t="s">
        <v>668</v>
      </c>
      <c r="D63" s="3" t="s">
        <v>954</v>
      </c>
      <c r="E63" s="3" t="s">
        <v>1485</v>
      </c>
      <c r="F63" s="3">
        <v>840</v>
      </c>
      <c r="G63" s="3" t="s">
        <v>1161</v>
      </c>
      <c r="I63" s="1" t="s">
        <v>1060</v>
      </c>
      <c r="J63" s="1">
        <v>320</v>
      </c>
      <c r="K63" s="2" t="s">
        <v>1061</v>
      </c>
      <c r="N63" s="8" t="s">
        <v>1279</v>
      </c>
      <c r="O63" s="3" t="s">
        <v>2517</v>
      </c>
      <c r="P63" s="3" t="s">
        <v>2518</v>
      </c>
      <c r="Q63" s="3"/>
      <c r="R63" s="3"/>
      <c r="S63" s="3"/>
    </row>
    <row r="64" spans="1:29" ht="27.75" x14ac:dyDescent="0.45">
      <c r="A64" t="s">
        <v>197</v>
      </c>
      <c r="B64" t="s">
        <v>198</v>
      </c>
      <c r="C64" t="s">
        <v>199</v>
      </c>
      <c r="D64" t="s">
        <v>791</v>
      </c>
      <c r="E64" t="s">
        <v>1729</v>
      </c>
      <c r="F64">
        <v>230</v>
      </c>
      <c r="G64" t="s">
        <v>1730</v>
      </c>
      <c r="I64" s="1" t="s">
        <v>1062</v>
      </c>
      <c r="J64" s="1">
        <v>328</v>
      </c>
      <c r="K64" s="2" t="s">
        <v>1189</v>
      </c>
      <c r="N64" s="8" t="s">
        <v>1281</v>
      </c>
      <c r="O64" s="3" t="s">
        <v>2519</v>
      </c>
      <c r="P64" s="3" t="s">
        <v>2520</v>
      </c>
      <c r="Q64" s="3"/>
      <c r="R64" s="3"/>
      <c r="S64" s="3"/>
    </row>
    <row r="65" spans="1:19" ht="27.75" x14ac:dyDescent="0.45">
      <c r="A65" t="s">
        <v>518</v>
      </c>
      <c r="B65" t="s">
        <v>519</v>
      </c>
      <c r="C65" t="s">
        <v>520</v>
      </c>
      <c r="D65" t="s">
        <v>902</v>
      </c>
      <c r="E65" t="s">
        <v>1956</v>
      </c>
      <c r="F65">
        <v>643</v>
      </c>
      <c r="G65" t="s">
        <v>1957</v>
      </c>
      <c r="I65" s="1" t="s">
        <v>1063</v>
      </c>
      <c r="J65" s="1">
        <v>344</v>
      </c>
      <c r="K65" s="2" t="s">
        <v>1790</v>
      </c>
      <c r="N65" s="8" t="s">
        <v>1304</v>
      </c>
      <c r="O65" s="3" t="s">
        <v>2521</v>
      </c>
      <c r="P65" s="3" t="s">
        <v>2522</v>
      </c>
      <c r="Q65" s="3"/>
      <c r="R65" s="3"/>
      <c r="S65" s="3"/>
    </row>
    <row r="66" spans="1:19" ht="41.65" x14ac:dyDescent="0.45">
      <c r="A66" t="s">
        <v>204</v>
      </c>
      <c r="B66" t="s">
        <v>205</v>
      </c>
      <c r="C66" t="s">
        <v>206</v>
      </c>
      <c r="D66" t="s">
        <v>794</v>
      </c>
      <c r="E66" t="s">
        <v>1735</v>
      </c>
      <c r="F66">
        <v>242</v>
      </c>
      <c r="G66" t="s">
        <v>1736</v>
      </c>
      <c r="I66" s="1" t="s">
        <v>1064</v>
      </c>
      <c r="J66" s="1">
        <v>340</v>
      </c>
      <c r="K66" s="2" t="s">
        <v>1190</v>
      </c>
      <c r="N66" s="8" t="s">
        <v>1308</v>
      </c>
      <c r="O66" s="3" t="s">
        <v>2523</v>
      </c>
      <c r="P66" s="3" t="s">
        <v>2524</v>
      </c>
      <c r="Q66" s="3"/>
      <c r="R66" s="3"/>
      <c r="S66" s="3"/>
    </row>
    <row r="67" spans="1:19" ht="27.75" x14ac:dyDescent="0.45">
      <c r="A67" t="s">
        <v>207</v>
      </c>
      <c r="B67" t="s">
        <v>208</v>
      </c>
      <c r="C67" t="s">
        <v>209</v>
      </c>
      <c r="D67" t="s">
        <v>795</v>
      </c>
      <c r="E67" t="s">
        <v>1737</v>
      </c>
      <c r="F67">
        <v>978</v>
      </c>
      <c r="G67" t="s">
        <v>1738</v>
      </c>
      <c r="I67" s="1" t="s">
        <v>1725</v>
      </c>
      <c r="J67" s="1">
        <v>191</v>
      </c>
      <c r="K67" s="2" t="s">
        <v>1726</v>
      </c>
      <c r="N67" s="8" t="s">
        <v>1289</v>
      </c>
      <c r="O67" s="3" t="s">
        <v>2525</v>
      </c>
      <c r="P67" s="3" t="s">
        <v>2526</v>
      </c>
      <c r="Q67" s="3"/>
      <c r="R67" s="3"/>
      <c r="S67" s="3"/>
    </row>
    <row r="68" spans="1:19" x14ac:dyDescent="0.45">
      <c r="A68" t="s">
        <v>210</v>
      </c>
      <c r="B68" t="s">
        <v>211</v>
      </c>
      <c r="C68" t="s">
        <v>212</v>
      </c>
      <c r="D68" t="s">
        <v>796</v>
      </c>
      <c r="E68" t="s">
        <v>1739</v>
      </c>
      <c r="F68">
        <v>978</v>
      </c>
      <c r="G68" t="s">
        <v>1740</v>
      </c>
      <c r="I68" s="1" t="s">
        <v>1066</v>
      </c>
      <c r="J68" s="1">
        <v>332</v>
      </c>
      <c r="K68" s="2" t="s">
        <v>1191</v>
      </c>
      <c r="N68" s="8" t="s">
        <v>1322</v>
      </c>
      <c r="O68" s="3" t="s">
        <v>2527</v>
      </c>
      <c r="P68" s="3" t="s">
        <v>2528</v>
      </c>
      <c r="Q68" s="3"/>
      <c r="R68" s="3"/>
      <c r="S68" s="3"/>
    </row>
    <row r="69" spans="1:19" x14ac:dyDescent="0.45">
      <c r="A69" t="s">
        <v>222</v>
      </c>
      <c r="B69" t="s">
        <v>223</v>
      </c>
      <c r="C69" t="s">
        <v>224</v>
      </c>
      <c r="D69" t="s">
        <v>800</v>
      </c>
      <c r="E69" t="s">
        <v>1747</v>
      </c>
      <c r="F69">
        <v>950</v>
      </c>
      <c r="G69" t="s">
        <v>1748</v>
      </c>
      <c r="I69" s="1" t="s">
        <v>1067</v>
      </c>
      <c r="J69" s="1">
        <v>348</v>
      </c>
      <c r="K69" s="2" t="s">
        <v>1192</v>
      </c>
      <c r="N69" s="8" t="s">
        <v>1332</v>
      </c>
      <c r="O69" s="3" t="s">
        <v>2529</v>
      </c>
      <c r="P69" s="3" t="s">
        <v>2530</v>
      </c>
      <c r="Q69" s="3"/>
      <c r="R69" s="3"/>
      <c r="S69" s="3"/>
    </row>
    <row r="70" spans="1:19" ht="27.75" x14ac:dyDescent="0.45">
      <c r="A70" t="s">
        <v>225</v>
      </c>
      <c r="B70" t="s">
        <v>226</v>
      </c>
      <c r="C70" t="s">
        <v>227</v>
      </c>
      <c r="D70" t="s">
        <v>801</v>
      </c>
      <c r="E70" t="s">
        <v>1749</v>
      </c>
      <c r="F70">
        <v>270</v>
      </c>
      <c r="G70" t="s">
        <v>1750</v>
      </c>
      <c r="I70" s="1" t="s">
        <v>1068</v>
      </c>
      <c r="J70" s="1">
        <v>360</v>
      </c>
      <c r="K70" s="2" t="s">
        <v>1193</v>
      </c>
      <c r="N70" s="8" t="s">
        <v>1337</v>
      </c>
      <c r="O70" s="3" t="s">
        <v>2531</v>
      </c>
      <c r="P70" s="3" t="s">
        <v>2532</v>
      </c>
      <c r="Q70" s="3"/>
      <c r="R70" s="3"/>
      <c r="S70" s="3"/>
    </row>
    <row r="71" spans="1:19" x14ac:dyDescent="0.45">
      <c r="A71" t="s">
        <v>228</v>
      </c>
      <c r="B71" t="s">
        <v>229</v>
      </c>
      <c r="C71" t="s">
        <v>230</v>
      </c>
      <c r="D71" t="s">
        <v>802</v>
      </c>
      <c r="E71" t="s">
        <v>1751</v>
      </c>
      <c r="F71">
        <v>981</v>
      </c>
      <c r="G71" t="s">
        <v>1752</v>
      </c>
      <c r="I71" s="1" t="s">
        <v>1069</v>
      </c>
      <c r="J71" s="1">
        <v>376</v>
      </c>
      <c r="K71" s="2" t="s">
        <v>1194</v>
      </c>
      <c r="N71" s="8" t="s">
        <v>1319</v>
      </c>
      <c r="O71" s="3" t="s">
        <v>2533</v>
      </c>
      <c r="P71" s="3" t="s">
        <v>2534</v>
      </c>
      <c r="Q71" s="3"/>
      <c r="R71" s="3"/>
      <c r="S71" s="3"/>
    </row>
    <row r="72" spans="1:19" ht="27.75" x14ac:dyDescent="0.45">
      <c r="A72" s="3" t="s">
        <v>584</v>
      </c>
      <c r="B72" t="s">
        <v>585</v>
      </c>
      <c r="C72" t="s">
        <v>586</v>
      </c>
      <c r="D72" t="s">
        <v>925</v>
      </c>
      <c r="I72" s="1" t="s">
        <v>1195</v>
      </c>
      <c r="J72" s="1">
        <v>0</v>
      </c>
      <c r="K72" s="2" t="s">
        <v>1196</v>
      </c>
      <c r="N72" s="8" t="s">
        <v>1320</v>
      </c>
      <c r="O72" s="3" t="s">
        <v>2535</v>
      </c>
      <c r="P72" s="3" t="s">
        <v>2536</v>
      </c>
      <c r="Q72" s="3"/>
      <c r="R72" s="3"/>
      <c r="S72" s="3"/>
    </row>
    <row r="73" spans="1:19" x14ac:dyDescent="0.45">
      <c r="A73" t="s">
        <v>234</v>
      </c>
      <c r="B73" t="s">
        <v>235</v>
      </c>
      <c r="C73" t="s">
        <v>236</v>
      </c>
      <c r="D73" t="s">
        <v>804</v>
      </c>
      <c r="E73" t="s">
        <v>1755</v>
      </c>
      <c r="F73">
        <v>936</v>
      </c>
      <c r="G73" t="s">
        <v>1756</v>
      </c>
      <c r="I73" s="1" t="s">
        <v>1070</v>
      </c>
      <c r="J73" s="1">
        <v>356</v>
      </c>
      <c r="K73" s="2" t="s">
        <v>1197</v>
      </c>
      <c r="N73" s="8" t="s">
        <v>1316</v>
      </c>
      <c r="O73" s="3" t="s">
        <v>2537</v>
      </c>
      <c r="P73" s="3" t="s">
        <v>2538</v>
      </c>
      <c r="Q73" s="3"/>
      <c r="R73" s="3"/>
      <c r="S73" s="3"/>
    </row>
    <row r="74" spans="1:19" ht="41.65" x14ac:dyDescent="0.45">
      <c r="A74" t="s">
        <v>237</v>
      </c>
      <c r="B74" t="s">
        <v>238</v>
      </c>
      <c r="C74" t="s">
        <v>239</v>
      </c>
      <c r="D74" t="s">
        <v>805</v>
      </c>
      <c r="E74" t="s">
        <v>1759</v>
      </c>
      <c r="F74">
        <v>292</v>
      </c>
      <c r="G74" t="s">
        <v>1760</v>
      </c>
      <c r="I74" s="1" t="s">
        <v>1071</v>
      </c>
      <c r="J74" s="1">
        <v>368</v>
      </c>
      <c r="K74" s="2" t="s">
        <v>1072</v>
      </c>
      <c r="N74" s="8">
        <v>7103</v>
      </c>
      <c r="O74" s="3" t="s">
        <v>2554</v>
      </c>
      <c r="P74" s="3" t="s">
        <v>2555</v>
      </c>
      <c r="Q74" s="3"/>
      <c r="R74" s="3"/>
      <c r="S74" s="3"/>
    </row>
    <row r="75" spans="1:19" x14ac:dyDescent="0.45">
      <c r="A75" t="s">
        <v>240</v>
      </c>
      <c r="B75" t="s">
        <v>241</v>
      </c>
      <c r="C75" t="s">
        <v>242</v>
      </c>
      <c r="D75" t="s">
        <v>806</v>
      </c>
      <c r="E75" t="s">
        <v>1763</v>
      </c>
      <c r="F75">
        <v>978</v>
      </c>
      <c r="G75" t="s">
        <v>1764</v>
      </c>
      <c r="I75" s="1" t="s">
        <v>1073</v>
      </c>
      <c r="J75" s="1">
        <v>364</v>
      </c>
      <c r="K75" s="2" t="s">
        <v>1198</v>
      </c>
      <c r="N75" s="3"/>
      <c r="O75" s="3"/>
      <c r="P75" s="3"/>
      <c r="Q75" s="3"/>
      <c r="R75" s="3"/>
      <c r="S75" s="3"/>
    </row>
    <row r="76" spans="1:19" x14ac:dyDescent="0.45">
      <c r="A76" t="s">
        <v>246</v>
      </c>
      <c r="B76" t="s">
        <v>247</v>
      </c>
      <c r="C76" t="s">
        <v>248</v>
      </c>
      <c r="D76" t="s">
        <v>808</v>
      </c>
      <c r="E76" t="s">
        <v>1767</v>
      </c>
      <c r="F76">
        <v>951</v>
      </c>
      <c r="G76" t="s">
        <v>1768</v>
      </c>
      <c r="I76" s="1" t="s">
        <v>1074</v>
      </c>
      <c r="J76" s="1">
        <v>352</v>
      </c>
      <c r="K76" s="2" t="s">
        <v>1075</v>
      </c>
      <c r="N76" s="3"/>
      <c r="O76" s="3"/>
      <c r="P76" s="3"/>
      <c r="Q76" s="3"/>
      <c r="R76" s="3"/>
      <c r="S76" s="3"/>
    </row>
    <row r="77" spans="1:19" x14ac:dyDescent="0.45">
      <c r="A77" t="s">
        <v>243</v>
      </c>
      <c r="B77" t="s">
        <v>244</v>
      </c>
      <c r="C77" t="s">
        <v>245</v>
      </c>
      <c r="D77" t="s">
        <v>807</v>
      </c>
      <c r="E77" t="s">
        <v>1765</v>
      </c>
      <c r="F77">
        <v>208</v>
      </c>
      <c r="G77" t="s">
        <v>1766</v>
      </c>
      <c r="I77" s="1" t="s">
        <v>1199</v>
      </c>
      <c r="J77" s="1">
        <v>0</v>
      </c>
      <c r="K77" s="2" t="s">
        <v>1200</v>
      </c>
      <c r="N77" s="3"/>
      <c r="O77" s="3"/>
      <c r="P77" s="3"/>
    </row>
    <row r="78" spans="1:19" x14ac:dyDescent="0.45">
      <c r="A78" t="s">
        <v>249</v>
      </c>
      <c r="B78" t="s">
        <v>250</v>
      </c>
      <c r="C78" t="s">
        <v>251</v>
      </c>
      <c r="D78" t="s">
        <v>809</v>
      </c>
      <c r="E78" t="s">
        <v>1769</v>
      </c>
      <c r="F78">
        <v>978</v>
      </c>
      <c r="G78" t="s">
        <v>1770</v>
      </c>
      <c r="I78" s="1" t="s">
        <v>1076</v>
      </c>
      <c r="J78" s="1">
        <v>388</v>
      </c>
      <c r="K78" s="2" t="s">
        <v>1201</v>
      </c>
    </row>
    <row r="79" spans="1:19" x14ac:dyDescent="0.45">
      <c r="A79" t="s">
        <v>252</v>
      </c>
      <c r="B79" t="s">
        <v>253</v>
      </c>
      <c r="C79" t="s">
        <v>254</v>
      </c>
      <c r="D79" t="s">
        <v>810</v>
      </c>
      <c r="E79" t="s">
        <v>1773</v>
      </c>
      <c r="F79">
        <v>840</v>
      </c>
      <c r="G79" t="s">
        <v>1774</v>
      </c>
      <c r="I79" s="1" t="s">
        <v>1077</v>
      </c>
      <c r="J79" s="1">
        <v>400</v>
      </c>
      <c r="K79" s="2" t="s">
        <v>1202</v>
      </c>
    </row>
    <row r="80" spans="1:19" x14ac:dyDescent="0.45">
      <c r="A80" t="s">
        <v>255</v>
      </c>
      <c r="B80" t="s">
        <v>256</v>
      </c>
      <c r="C80" t="s">
        <v>257</v>
      </c>
      <c r="D80" t="s">
        <v>811</v>
      </c>
      <c r="E80" t="s">
        <v>1775</v>
      </c>
      <c r="F80">
        <v>320</v>
      </c>
      <c r="G80" t="s">
        <v>1776</v>
      </c>
      <c r="I80" s="1" t="s">
        <v>1078</v>
      </c>
      <c r="J80" s="1">
        <v>392</v>
      </c>
      <c r="K80" s="2" t="s">
        <v>1203</v>
      </c>
    </row>
    <row r="81" spans="1:11" x14ac:dyDescent="0.45">
      <c r="A81" t="s">
        <v>2096</v>
      </c>
      <c r="B81" t="s">
        <v>258</v>
      </c>
      <c r="C81" t="s">
        <v>259</v>
      </c>
      <c r="D81" t="s">
        <v>812</v>
      </c>
      <c r="E81" t="s">
        <v>1777</v>
      </c>
      <c r="F81">
        <v>0</v>
      </c>
      <c r="G81" t="s">
        <v>1778</v>
      </c>
      <c r="I81" s="1" t="s">
        <v>1079</v>
      </c>
      <c r="J81" s="1">
        <v>404</v>
      </c>
      <c r="K81" s="2" t="s">
        <v>1204</v>
      </c>
    </row>
    <row r="82" spans="1:11" x14ac:dyDescent="0.45">
      <c r="A82" t="s">
        <v>260</v>
      </c>
      <c r="B82" t="s">
        <v>261</v>
      </c>
      <c r="C82" t="s">
        <v>262</v>
      </c>
      <c r="D82" t="s">
        <v>813</v>
      </c>
      <c r="E82" t="s">
        <v>1779</v>
      </c>
      <c r="F82">
        <v>324</v>
      </c>
      <c r="G82" t="s">
        <v>1780</v>
      </c>
      <c r="I82" s="1" t="s">
        <v>1080</v>
      </c>
      <c r="J82" s="1">
        <v>417</v>
      </c>
      <c r="K82" s="2" t="s">
        <v>1205</v>
      </c>
    </row>
    <row r="83" spans="1:11" x14ac:dyDescent="0.45">
      <c r="A83" t="s">
        <v>188</v>
      </c>
      <c r="B83" t="s">
        <v>189</v>
      </c>
      <c r="C83" t="s">
        <v>190</v>
      </c>
      <c r="D83" t="s">
        <v>788</v>
      </c>
      <c r="E83" t="s">
        <v>1721</v>
      </c>
      <c r="F83">
        <v>950</v>
      </c>
      <c r="G83" t="s">
        <v>1722</v>
      </c>
      <c r="I83" s="1" t="s">
        <v>1757</v>
      </c>
      <c r="J83" s="1">
        <v>116</v>
      </c>
      <c r="K83" s="2" t="s">
        <v>1758</v>
      </c>
    </row>
    <row r="84" spans="1:11" x14ac:dyDescent="0.45">
      <c r="A84" t="s">
        <v>263</v>
      </c>
      <c r="B84" t="s">
        <v>264</v>
      </c>
      <c r="C84" t="s">
        <v>265</v>
      </c>
      <c r="D84" t="s">
        <v>814</v>
      </c>
      <c r="E84" t="s">
        <v>1781</v>
      </c>
      <c r="F84">
        <v>952</v>
      </c>
      <c r="G84" t="s">
        <v>1782</v>
      </c>
      <c r="I84" s="1" t="s">
        <v>1761</v>
      </c>
      <c r="J84" s="1">
        <v>174</v>
      </c>
      <c r="K84" s="2" t="s">
        <v>1762</v>
      </c>
    </row>
    <row r="85" spans="1:11" x14ac:dyDescent="0.45">
      <c r="A85" t="s">
        <v>266</v>
      </c>
      <c r="B85" t="s">
        <v>267</v>
      </c>
      <c r="C85" t="s">
        <v>268</v>
      </c>
      <c r="D85" t="s">
        <v>815</v>
      </c>
      <c r="E85" t="s">
        <v>1783</v>
      </c>
      <c r="F85">
        <v>328</v>
      </c>
      <c r="G85" t="s">
        <v>1784</v>
      </c>
      <c r="I85" s="1" t="s">
        <v>1083</v>
      </c>
      <c r="J85" s="1">
        <v>408</v>
      </c>
      <c r="K85" s="2" t="s">
        <v>1208</v>
      </c>
    </row>
    <row r="86" spans="1:11" x14ac:dyDescent="0.45">
      <c r="A86" t="s">
        <v>213</v>
      </c>
      <c r="B86" t="s">
        <v>214</v>
      </c>
      <c r="C86" t="s">
        <v>215</v>
      </c>
      <c r="D86" t="s">
        <v>797</v>
      </c>
      <c r="E86" t="s">
        <v>1741</v>
      </c>
      <c r="F86">
        <v>978</v>
      </c>
      <c r="G86" t="s">
        <v>1742</v>
      </c>
      <c r="I86" s="1" t="s">
        <v>1084</v>
      </c>
      <c r="J86" s="1">
        <v>410</v>
      </c>
      <c r="K86" s="2" t="s">
        <v>1209</v>
      </c>
    </row>
    <row r="87" spans="1:11" x14ac:dyDescent="0.45">
      <c r="A87" t="s">
        <v>269</v>
      </c>
      <c r="B87" t="s">
        <v>270</v>
      </c>
      <c r="C87" t="s">
        <v>271</v>
      </c>
      <c r="D87" t="s">
        <v>816</v>
      </c>
      <c r="E87" t="s">
        <v>1785</v>
      </c>
      <c r="F87">
        <v>332</v>
      </c>
      <c r="G87" t="s">
        <v>1786</v>
      </c>
      <c r="I87" s="1" t="s">
        <v>1085</v>
      </c>
      <c r="J87" s="1">
        <v>414</v>
      </c>
      <c r="K87" s="2" t="s">
        <v>2097</v>
      </c>
    </row>
    <row r="88" spans="1:11" x14ac:dyDescent="0.45">
      <c r="A88" t="s">
        <v>276</v>
      </c>
      <c r="B88" t="s">
        <v>277</v>
      </c>
      <c r="C88" t="s">
        <v>278</v>
      </c>
      <c r="D88" t="s">
        <v>819</v>
      </c>
      <c r="E88" t="s">
        <v>1787</v>
      </c>
      <c r="F88">
        <v>340</v>
      </c>
      <c r="G88" t="s">
        <v>1788</v>
      </c>
      <c r="I88" s="1" t="s">
        <v>1771</v>
      </c>
      <c r="J88" s="1">
        <v>136</v>
      </c>
      <c r="K88" s="2" t="s">
        <v>1772</v>
      </c>
    </row>
    <row r="89" spans="1:11" x14ac:dyDescent="0.45">
      <c r="A89" t="s">
        <v>703</v>
      </c>
      <c r="B89" t="s">
        <v>130</v>
      </c>
      <c r="C89" t="s">
        <v>131</v>
      </c>
      <c r="D89" t="s">
        <v>767</v>
      </c>
      <c r="E89" t="s">
        <v>1789</v>
      </c>
      <c r="F89">
        <v>344</v>
      </c>
      <c r="G89" t="s">
        <v>1790</v>
      </c>
      <c r="I89" s="1" t="s">
        <v>1087</v>
      </c>
      <c r="J89" s="1">
        <v>398</v>
      </c>
      <c r="K89" s="2" t="s">
        <v>1211</v>
      </c>
    </row>
    <row r="90" spans="1:11" x14ac:dyDescent="0.45">
      <c r="A90" t="s">
        <v>279</v>
      </c>
      <c r="B90" t="s">
        <v>280</v>
      </c>
      <c r="C90" t="s">
        <v>281</v>
      </c>
      <c r="D90" t="s">
        <v>820</v>
      </c>
      <c r="E90" t="s">
        <v>1791</v>
      </c>
      <c r="F90">
        <v>348</v>
      </c>
      <c r="G90" t="s">
        <v>1792</v>
      </c>
      <c r="I90" s="1" t="s">
        <v>1088</v>
      </c>
      <c r="J90" s="1">
        <v>418</v>
      </c>
      <c r="K90" s="2" t="s">
        <v>1212</v>
      </c>
    </row>
    <row r="91" spans="1:11" x14ac:dyDescent="0.45">
      <c r="A91" t="s">
        <v>299</v>
      </c>
      <c r="B91" t="s">
        <v>300</v>
      </c>
      <c r="C91" t="s">
        <v>301</v>
      </c>
      <c r="D91" t="s">
        <v>827</v>
      </c>
      <c r="E91" t="s">
        <v>1805</v>
      </c>
      <c r="F91">
        <v>0</v>
      </c>
      <c r="G91" t="s">
        <v>1806</v>
      </c>
      <c r="I91" s="1" t="s">
        <v>1089</v>
      </c>
      <c r="J91" s="1">
        <v>422</v>
      </c>
      <c r="K91" s="2" t="s">
        <v>1213</v>
      </c>
    </row>
    <row r="92" spans="1:11" x14ac:dyDescent="0.45">
      <c r="A92" s="3" t="s">
        <v>134</v>
      </c>
      <c r="B92" s="3" t="s">
        <v>135</v>
      </c>
      <c r="C92" s="3" t="s">
        <v>136</v>
      </c>
      <c r="D92" s="3" t="s">
        <v>769</v>
      </c>
      <c r="E92" s="3" t="s">
        <v>1685</v>
      </c>
      <c r="F92" s="3">
        <v>36</v>
      </c>
      <c r="G92" s="3" t="s">
        <v>1686</v>
      </c>
      <c r="I92" s="1" t="s">
        <v>1090</v>
      </c>
      <c r="J92" s="1">
        <v>144</v>
      </c>
      <c r="K92" s="2" t="s">
        <v>1214</v>
      </c>
    </row>
    <row r="93" spans="1:11" x14ac:dyDescent="0.45">
      <c r="A93" t="s">
        <v>2088</v>
      </c>
      <c r="B93" t="s">
        <v>202</v>
      </c>
      <c r="C93" t="s">
        <v>203</v>
      </c>
      <c r="D93" t="s">
        <v>793</v>
      </c>
      <c r="E93" t="s">
        <v>1733</v>
      </c>
      <c r="F93">
        <v>208</v>
      </c>
      <c r="G93" t="s">
        <v>1734</v>
      </c>
      <c r="I93" s="1" t="s">
        <v>1091</v>
      </c>
      <c r="J93" s="1">
        <v>430</v>
      </c>
      <c r="K93" s="2" t="s">
        <v>1215</v>
      </c>
    </row>
    <row r="94" spans="1:11" x14ac:dyDescent="0.45">
      <c r="A94" t="s">
        <v>272</v>
      </c>
      <c r="B94" t="s">
        <v>273</v>
      </c>
      <c r="C94" t="s">
        <v>274</v>
      </c>
      <c r="D94" t="s">
        <v>817</v>
      </c>
      <c r="I94" s="1" t="s">
        <v>1092</v>
      </c>
      <c r="J94" s="1">
        <v>426</v>
      </c>
      <c r="K94" s="2" t="s">
        <v>1093</v>
      </c>
    </row>
    <row r="95" spans="1:11" x14ac:dyDescent="0.45">
      <c r="A95" s="3" t="s">
        <v>137</v>
      </c>
      <c r="B95" s="3" t="s">
        <v>138</v>
      </c>
      <c r="C95" s="3" t="s">
        <v>139</v>
      </c>
      <c r="D95" s="3" t="s">
        <v>770</v>
      </c>
      <c r="E95" s="3" t="s">
        <v>1687</v>
      </c>
      <c r="F95" s="3">
        <v>36</v>
      </c>
      <c r="G95" s="3" t="s">
        <v>1688</v>
      </c>
      <c r="I95" s="1" t="s">
        <v>1094</v>
      </c>
      <c r="J95" s="1">
        <v>434</v>
      </c>
      <c r="K95" s="2" t="s">
        <v>1216</v>
      </c>
    </row>
    <row r="96" spans="1:11" x14ac:dyDescent="0.45">
      <c r="A96" t="s">
        <v>465</v>
      </c>
      <c r="B96" t="s">
        <v>466</v>
      </c>
      <c r="C96" t="s">
        <v>467</v>
      </c>
      <c r="D96" t="s">
        <v>884</v>
      </c>
      <c r="E96" t="s">
        <v>1922</v>
      </c>
      <c r="F96">
        <v>840</v>
      </c>
      <c r="G96" t="s">
        <v>1923</v>
      </c>
      <c r="I96" s="1" t="s">
        <v>1095</v>
      </c>
      <c r="J96" s="1">
        <v>504</v>
      </c>
      <c r="K96" s="2" t="s">
        <v>1217</v>
      </c>
    </row>
    <row r="97" spans="1:11" x14ac:dyDescent="0.45">
      <c r="A97" t="s">
        <v>386</v>
      </c>
      <c r="B97" t="s">
        <v>387</v>
      </c>
      <c r="C97" t="s">
        <v>388</v>
      </c>
      <c r="D97" t="s">
        <v>857</v>
      </c>
      <c r="E97" t="s">
        <v>1867</v>
      </c>
      <c r="F97">
        <v>840</v>
      </c>
      <c r="G97" t="s">
        <v>1868</v>
      </c>
      <c r="I97" s="1" t="s">
        <v>1096</v>
      </c>
      <c r="J97" s="1">
        <v>498</v>
      </c>
      <c r="K97" s="2" t="s">
        <v>1218</v>
      </c>
    </row>
    <row r="98" spans="1:11" x14ac:dyDescent="0.45">
      <c r="A98" t="s">
        <v>462</v>
      </c>
      <c r="B98" t="s">
        <v>463</v>
      </c>
      <c r="C98" t="s">
        <v>464</v>
      </c>
      <c r="D98" t="s">
        <v>883</v>
      </c>
      <c r="I98" s="1" t="s">
        <v>1097</v>
      </c>
      <c r="J98" s="1">
        <v>969</v>
      </c>
      <c r="K98" s="2" t="s">
        <v>1219</v>
      </c>
    </row>
    <row r="99" spans="1:11" x14ac:dyDescent="0.45">
      <c r="A99" s="3" t="s">
        <v>115</v>
      </c>
      <c r="B99" s="3" t="s">
        <v>116</v>
      </c>
      <c r="C99" s="3" t="s">
        <v>117</v>
      </c>
      <c r="D99" s="3" t="s">
        <v>762</v>
      </c>
      <c r="E99" s="3" t="s">
        <v>1086</v>
      </c>
      <c r="F99" s="3">
        <v>136</v>
      </c>
      <c r="G99" s="3" t="s">
        <v>1210</v>
      </c>
      <c r="I99" s="1" t="s">
        <v>367</v>
      </c>
      <c r="J99" s="1">
        <v>807</v>
      </c>
      <c r="K99" s="2" t="s">
        <v>1098</v>
      </c>
    </row>
    <row r="100" spans="1:11" x14ac:dyDescent="0.45">
      <c r="A100" t="s">
        <v>575</v>
      </c>
      <c r="B100" t="s">
        <v>576</v>
      </c>
      <c r="C100" t="s">
        <v>577</v>
      </c>
      <c r="D100" t="s">
        <v>922</v>
      </c>
      <c r="E100" t="s">
        <v>1995</v>
      </c>
      <c r="F100">
        <v>90</v>
      </c>
      <c r="G100" t="s">
        <v>1996</v>
      </c>
      <c r="I100" s="1" t="s">
        <v>1099</v>
      </c>
      <c r="J100" s="1">
        <v>104</v>
      </c>
      <c r="K100" s="2" t="s">
        <v>1220</v>
      </c>
    </row>
    <row r="101" spans="1:11" x14ac:dyDescent="0.45">
      <c r="A101" t="s">
        <v>602</v>
      </c>
      <c r="B101" t="s">
        <v>603</v>
      </c>
      <c r="C101" t="s">
        <v>604</v>
      </c>
      <c r="D101" t="s">
        <v>931</v>
      </c>
      <c r="I101" s="1" t="s">
        <v>1100</v>
      </c>
      <c r="J101" s="1">
        <v>496</v>
      </c>
      <c r="K101" s="2" t="s">
        <v>1221</v>
      </c>
    </row>
    <row r="102" spans="1:11" x14ac:dyDescent="0.45">
      <c r="A102" t="s">
        <v>648</v>
      </c>
      <c r="B102" t="s">
        <v>649</v>
      </c>
      <c r="C102" t="s">
        <v>650</v>
      </c>
      <c r="D102" t="s">
        <v>948</v>
      </c>
      <c r="E102" t="s">
        <v>2039</v>
      </c>
      <c r="F102">
        <v>840</v>
      </c>
      <c r="G102" t="s">
        <v>2040</v>
      </c>
      <c r="I102" s="1" t="s">
        <v>1101</v>
      </c>
      <c r="J102" s="1">
        <v>446</v>
      </c>
      <c r="K102" s="2" t="s">
        <v>1272</v>
      </c>
    </row>
    <row r="103" spans="1:11" x14ac:dyDescent="0.45">
      <c r="A103" s="3" t="s">
        <v>86</v>
      </c>
      <c r="B103" s="3" t="s">
        <v>87</v>
      </c>
      <c r="C103" s="3" t="s">
        <v>88</v>
      </c>
      <c r="D103" s="3" t="s">
        <v>752</v>
      </c>
      <c r="E103" s="3" t="s">
        <v>1659</v>
      </c>
      <c r="F103" s="3">
        <v>840</v>
      </c>
      <c r="G103" s="3" t="s">
        <v>1660</v>
      </c>
      <c r="I103" s="1" t="s">
        <v>1222</v>
      </c>
      <c r="J103" s="1">
        <v>478</v>
      </c>
      <c r="K103" s="2" t="s">
        <v>1223</v>
      </c>
    </row>
    <row r="104" spans="1:11" x14ac:dyDescent="0.45">
      <c r="A104" t="s">
        <v>683</v>
      </c>
      <c r="B104" t="s">
        <v>684</v>
      </c>
      <c r="C104" t="s">
        <v>685</v>
      </c>
      <c r="D104" t="s">
        <v>960</v>
      </c>
      <c r="E104" t="s">
        <v>2063</v>
      </c>
      <c r="F104">
        <v>840</v>
      </c>
      <c r="G104" t="s">
        <v>2064</v>
      </c>
      <c r="I104" s="1" t="s">
        <v>1102</v>
      </c>
      <c r="J104" s="1">
        <v>480</v>
      </c>
      <c r="K104" s="2" t="s">
        <v>1224</v>
      </c>
    </row>
    <row r="105" spans="1:11" x14ac:dyDescent="0.45">
      <c r="A105" t="s">
        <v>686</v>
      </c>
      <c r="B105" t="s">
        <v>687</v>
      </c>
      <c r="C105" t="s">
        <v>688</v>
      </c>
      <c r="D105" t="s">
        <v>961</v>
      </c>
      <c r="I105" s="1" t="s">
        <v>1103</v>
      </c>
      <c r="J105" s="1">
        <v>462</v>
      </c>
      <c r="K105" s="2" t="s">
        <v>1225</v>
      </c>
    </row>
    <row r="106" spans="1:11" x14ac:dyDescent="0.45">
      <c r="A106" s="3" t="s">
        <v>2091</v>
      </c>
      <c r="B106" s="3" t="s">
        <v>3</v>
      </c>
      <c r="C106" s="3" t="s">
        <v>4</v>
      </c>
      <c r="D106" s="3" t="s">
        <v>724</v>
      </c>
      <c r="E106" s="3" t="s">
        <v>1043</v>
      </c>
      <c r="F106" s="3">
        <v>978</v>
      </c>
      <c r="G106" s="3" t="s">
        <v>1044</v>
      </c>
      <c r="I106" s="1" t="s">
        <v>1104</v>
      </c>
      <c r="J106" s="1">
        <v>454</v>
      </c>
      <c r="K106" s="2" t="s">
        <v>1105</v>
      </c>
    </row>
    <row r="107" spans="1:11" x14ac:dyDescent="0.45">
      <c r="A107" t="s">
        <v>285</v>
      </c>
      <c r="B107" t="s">
        <v>286</v>
      </c>
      <c r="C107" t="s">
        <v>287</v>
      </c>
      <c r="D107" t="s">
        <v>822</v>
      </c>
      <c r="E107" t="s">
        <v>1795</v>
      </c>
      <c r="F107">
        <v>356</v>
      </c>
      <c r="G107" t="s">
        <v>1796</v>
      </c>
      <c r="I107" s="1" t="s">
        <v>1106</v>
      </c>
      <c r="J107" s="1">
        <v>484</v>
      </c>
      <c r="K107" s="2" t="s">
        <v>1226</v>
      </c>
    </row>
    <row r="108" spans="1:11" x14ac:dyDescent="0.45">
      <c r="A108" t="s">
        <v>288</v>
      </c>
      <c r="B108" t="s">
        <v>289</v>
      </c>
      <c r="C108" t="s">
        <v>290</v>
      </c>
      <c r="D108" t="s">
        <v>823</v>
      </c>
      <c r="E108" t="s">
        <v>1797</v>
      </c>
      <c r="F108">
        <v>360</v>
      </c>
      <c r="G108" t="s">
        <v>1798</v>
      </c>
      <c r="I108" s="1" t="s">
        <v>1107</v>
      </c>
      <c r="J108" s="1">
        <v>458</v>
      </c>
      <c r="K108" s="2" t="s">
        <v>1227</v>
      </c>
    </row>
    <row r="109" spans="1:11" x14ac:dyDescent="0.45">
      <c r="A109" t="s">
        <v>293</v>
      </c>
      <c r="B109" t="s">
        <v>294</v>
      </c>
      <c r="C109" t="s">
        <v>295</v>
      </c>
      <c r="D109" t="s">
        <v>825</v>
      </c>
      <c r="E109" t="s">
        <v>1801</v>
      </c>
      <c r="F109">
        <v>368</v>
      </c>
      <c r="G109" t="s">
        <v>1802</v>
      </c>
      <c r="I109" s="1" t="s">
        <v>1108</v>
      </c>
      <c r="J109" s="1">
        <v>943</v>
      </c>
      <c r="K109" s="2" t="s">
        <v>1228</v>
      </c>
    </row>
    <row r="110" spans="1:11" x14ac:dyDescent="0.45">
      <c r="A110" t="s">
        <v>712</v>
      </c>
      <c r="B110" t="s">
        <v>291</v>
      </c>
      <c r="C110" t="s">
        <v>292</v>
      </c>
      <c r="D110" t="s">
        <v>824</v>
      </c>
      <c r="E110" t="s">
        <v>1799</v>
      </c>
      <c r="F110">
        <v>364</v>
      </c>
      <c r="G110" t="s">
        <v>1800</v>
      </c>
      <c r="I110" s="1" t="s">
        <v>1109</v>
      </c>
      <c r="J110" s="1">
        <v>516</v>
      </c>
      <c r="K110" s="2" t="s">
        <v>1229</v>
      </c>
    </row>
    <row r="111" spans="1:11" x14ac:dyDescent="0.45">
      <c r="A111" t="s">
        <v>296</v>
      </c>
      <c r="B111" t="s">
        <v>297</v>
      </c>
      <c r="C111" t="s">
        <v>298</v>
      </c>
      <c r="D111" t="s">
        <v>826</v>
      </c>
      <c r="E111" t="s">
        <v>1803</v>
      </c>
      <c r="F111">
        <v>978</v>
      </c>
      <c r="G111" t="s">
        <v>1804</v>
      </c>
      <c r="I111" s="1" t="s">
        <v>1110</v>
      </c>
      <c r="J111" s="1">
        <v>566</v>
      </c>
      <c r="K111" s="2" t="s">
        <v>1230</v>
      </c>
    </row>
    <row r="112" spans="1:11" x14ac:dyDescent="0.45">
      <c r="A112" t="s">
        <v>282</v>
      </c>
      <c r="B112" t="s">
        <v>283</v>
      </c>
      <c r="C112" t="s">
        <v>284</v>
      </c>
      <c r="D112" t="s">
        <v>821</v>
      </c>
      <c r="E112" t="s">
        <v>1793</v>
      </c>
      <c r="F112">
        <v>352</v>
      </c>
      <c r="G112" t="s">
        <v>1794</v>
      </c>
      <c r="I112" s="1" t="s">
        <v>1111</v>
      </c>
      <c r="J112" s="1">
        <v>558</v>
      </c>
      <c r="K112" s="2" t="s">
        <v>1231</v>
      </c>
    </row>
    <row r="113" spans="1:11" x14ac:dyDescent="0.45">
      <c r="A113" t="s">
        <v>302</v>
      </c>
      <c r="B113" t="s">
        <v>303</v>
      </c>
      <c r="C113" t="s">
        <v>304</v>
      </c>
      <c r="D113" t="s">
        <v>828</v>
      </c>
      <c r="E113" t="s">
        <v>1807</v>
      </c>
      <c r="F113">
        <v>376</v>
      </c>
      <c r="G113" t="s">
        <v>1808</v>
      </c>
      <c r="I113" s="1" t="s">
        <v>1112</v>
      </c>
      <c r="J113" s="1">
        <v>578</v>
      </c>
      <c r="K113" s="2" t="s">
        <v>1232</v>
      </c>
    </row>
    <row r="114" spans="1:11" x14ac:dyDescent="0.45">
      <c r="A114" t="s">
        <v>305</v>
      </c>
      <c r="B114" t="s">
        <v>306</v>
      </c>
      <c r="C114" t="s">
        <v>307</v>
      </c>
      <c r="D114" t="s">
        <v>829</v>
      </c>
      <c r="E114" t="s">
        <v>1809</v>
      </c>
      <c r="F114">
        <v>978</v>
      </c>
      <c r="G114" t="s">
        <v>1810</v>
      </c>
      <c r="I114" s="1" t="s">
        <v>1113</v>
      </c>
      <c r="J114" s="1">
        <v>524</v>
      </c>
      <c r="K114" s="2" t="s">
        <v>1233</v>
      </c>
    </row>
    <row r="115" spans="1:11" x14ac:dyDescent="0.45">
      <c r="A115" t="s">
        <v>308</v>
      </c>
      <c r="B115" t="s">
        <v>309</v>
      </c>
      <c r="C115" t="s">
        <v>310</v>
      </c>
      <c r="D115" t="s">
        <v>830</v>
      </c>
      <c r="E115" t="s">
        <v>1811</v>
      </c>
      <c r="F115">
        <v>388</v>
      </c>
      <c r="G115" t="s">
        <v>1812</v>
      </c>
      <c r="I115" s="1" t="s">
        <v>1114</v>
      </c>
      <c r="J115" s="1">
        <v>554</v>
      </c>
      <c r="K115" s="2" t="s">
        <v>1234</v>
      </c>
    </row>
    <row r="116" spans="1:11" x14ac:dyDescent="0.45">
      <c r="A116" t="s">
        <v>311</v>
      </c>
      <c r="B116" t="s">
        <v>312</v>
      </c>
      <c r="C116" t="s">
        <v>313</v>
      </c>
      <c r="D116" t="s">
        <v>831</v>
      </c>
      <c r="E116" t="s">
        <v>1813</v>
      </c>
      <c r="F116">
        <v>392</v>
      </c>
      <c r="G116" t="s">
        <v>1814</v>
      </c>
      <c r="I116" s="1" t="s">
        <v>1115</v>
      </c>
      <c r="J116" s="1">
        <v>512</v>
      </c>
      <c r="K116" s="2" t="s">
        <v>1235</v>
      </c>
    </row>
    <row r="117" spans="1:11" x14ac:dyDescent="0.45">
      <c r="A117" t="s">
        <v>314</v>
      </c>
      <c r="B117" t="s">
        <v>315</v>
      </c>
      <c r="C117" t="s">
        <v>316</v>
      </c>
      <c r="D117" t="s">
        <v>832</v>
      </c>
      <c r="E117" t="s">
        <v>1815</v>
      </c>
      <c r="F117">
        <v>0</v>
      </c>
      <c r="G117" t="s">
        <v>1816</v>
      </c>
      <c r="I117" s="1" t="s">
        <v>1116</v>
      </c>
      <c r="J117" s="1">
        <v>590</v>
      </c>
      <c r="K117" s="2" t="s">
        <v>2084</v>
      </c>
    </row>
    <row r="118" spans="1:11" x14ac:dyDescent="0.45">
      <c r="A118" t="s">
        <v>317</v>
      </c>
      <c r="B118" t="s">
        <v>318</v>
      </c>
      <c r="C118" t="s">
        <v>319</v>
      </c>
      <c r="D118" t="s">
        <v>833</v>
      </c>
      <c r="E118" t="s">
        <v>1817</v>
      </c>
      <c r="F118">
        <v>400</v>
      </c>
      <c r="G118" t="s">
        <v>1818</v>
      </c>
      <c r="I118" s="1" t="s">
        <v>1117</v>
      </c>
      <c r="J118" s="1">
        <v>604</v>
      </c>
      <c r="K118" s="2" t="s">
        <v>1118</v>
      </c>
    </row>
    <row r="119" spans="1:11" x14ac:dyDescent="0.45">
      <c r="A119" t="s">
        <v>320</v>
      </c>
      <c r="B119" t="s">
        <v>321</v>
      </c>
      <c r="C119" t="s">
        <v>322</v>
      </c>
      <c r="D119" t="s">
        <v>834</v>
      </c>
      <c r="E119" t="s">
        <v>1819</v>
      </c>
      <c r="F119">
        <v>398</v>
      </c>
      <c r="G119" t="s">
        <v>1820</v>
      </c>
      <c r="I119" s="1" t="s">
        <v>1119</v>
      </c>
      <c r="J119" s="1">
        <v>598</v>
      </c>
      <c r="K119" s="2" t="s">
        <v>2089</v>
      </c>
    </row>
    <row r="120" spans="1:11" x14ac:dyDescent="0.45">
      <c r="A120" t="s">
        <v>323</v>
      </c>
      <c r="B120" t="s">
        <v>324</v>
      </c>
      <c r="C120" t="s">
        <v>325</v>
      </c>
      <c r="D120" t="s">
        <v>835</v>
      </c>
      <c r="E120" t="s">
        <v>1821</v>
      </c>
      <c r="F120">
        <v>404</v>
      </c>
      <c r="G120" t="s">
        <v>1822</v>
      </c>
      <c r="I120" s="1" t="s">
        <v>1120</v>
      </c>
      <c r="J120" s="1">
        <v>608</v>
      </c>
      <c r="K120" s="2" t="s">
        <v>1236</v>
      </c>
    </row>
    <row r="121" spans="1:11" x14ac:dyDescent="0.45">
      <c r="A121" t="s">
        <v>326</v>
      </c>
      <c r="B121" t="s">
        <v>327</v>
      </c>
      <c r="C121" t="s">
        <v>328</v>
      </c>
      <c r="D121" t="s">
        <v>836</v>
      </c>
      <c r="I121" s="1" t="s">
        <v>1121</v>
      </c>
      <c r="J121" s="1">
        <v>586</v>
      </c>
      <c r="K121" s="2" t="s">
        <v>1237</v>
      </c>
    </row>
    <row r="122" spans="1:11" x14ac:dyDescent="0.45">
      <c r="A122" t="s">
        <v>1273</v>
      </c>
      <c r="B122" t="s">
        <v>1274</v>
      </c>
      <c r="C122" t="s">
        <v>1275</v>
      </c>
      <c r="D122" t="s">
        <v>1179</v>
      </c>
      <c r="E122" t="s">
        <v>1827</v>
      </c>
      <c r="F122">
        <v>978</v>
      </c>
      <c r="G122" t="s">
        <v>1828</v>
      </c>
      <c r="I122" s="1" t="s">
        <v>1122</v>
      </c>
      <c r="J122" s="1">
        <v>985</v>
      </c>
      <c r="K122" s="2" t="s">
        <v>1238</v>
      </c>
    </row>
    <row r="123" spans="1:11" x14ac:dyDescent="0.45">
      <c r="A123" t="s">
        <v>2100</v>
      </c>
      <c r="B123" t="s">
        <v>335</v>
      </c>
      <c r="C123" t="s">
        <v>336</v>
      </c>
      <c r="D123" t="s">
        <v>839</v>
      </c>
      <c r="E123" t="s">
        <v>1829</v>
      </c>
      <c r="F123">
        <v>414</v>
      </c>
      <c r="G123" t="s">
        <v>2097</v>
      </c>
      <c r="I123" s="1" t="s">
        <v>1123</v>
      </c>
      <c r="J123" s="1">
        <v>600</v>
      </c>
      <c r="K123" s="2" t="s">
        <v>1124</v>
      </c>
    </row>
    <row r="124" spans="1:11" x14ac:dyDescent="0.45">
      <c r="A124" t="s">
        <v>348</v>
      </c>
      <c r="B124" t="s">
        <v>349</v>
      </c>
      <c r="C124" t="s">
        <v>350</v>
      </c>
      <c r="D124" t="s">
        <v>844</v>
      </c>
      <c r="E124" t="s">
        <v>1838</v>
      </c>
      <c r="F124">
        <v>426</v>
      </c>
      <c r="G124" t="s">
        <v>1839</v>
      </c>
      <c r="I124" s="1" t="s">
        <v>1125</v>
      </c>
      <c r="J124" s="1">
        <v>634</v>
      </c>
      <c r="K124" s="2" t="s">
        <v>2098</v>
      </c>
    </row>
    <row r="125" spans="1:11" x14ac:dyDescent="0.45">
      <c r="A125" t="s">
        <v>342</v>
      </c>
      <c r="B125" t="s">
        <v>343</v>
      </c>
      <c r="C125" t="s">
        <v>344</v>
      </c>
      <c r="D125" t="s">
        <v>842</v>
      </c>
      <c r="E125" t="s">
        <v>1834</v>
      </c>
      <c r="F125">
        <v>978</v>
      </c>
      <c r="G125" t="s">
        <v>1835</v>
      </c>
      <c r="I125" s="1" t="s">
        <v>1126</v>
      </c>
      <c r="J125" s="1">
        <v>946</v>
      </c>
      <c r="K125" s="2" t="s">
        <v>1239</v>
      </c>
    </row>
    <row r="126" spans="1:11" x14ac:dyDescent="0.45">
      <c r="A126" t="s">
        <v>345</v>
      </c>
      <c r="B126" t="s">
        <v>346</v>
      </c>
      <c r="C126" t="s">
        <v>347</v>
      </c>
      <c r="D126" t="s">
        <v>843</v>
      </c>
      <c r="E126" t="s">
        <v>1836</v>
      </c>
      <c r="F126">
        <v>422</v>
      </c>
      <c r="G126" t="s">
        <v>1837</v>
      </c>
      <c r="I126" s="1" t="s">
        <v>1127</v>
      </c>
      <c r="J126" s="1">
        <v>941</v>
      </c>
      <c r="K126" s="2" t="s">
        <v>1240</v>
      </c>
    </row>
    <row r="127" spans="1:11" x14ac:dyDescent="0.45">
      <c r="A127" t="s">
        <v>351</v>
      </c>
      <c r="B127" t="s">
        <v>352</v>
      </c>
      <c r="C127" t="s">
        <v>353</v>
      </c>
      <c r="D127" t="s">
        <v>845</v>
      </c>
      <c r="E127" t="s">
        <v>1840</v>
      </c>
      <c r="F127">
        <v>430</v>
      </c>
      <c r="G127" t="s">
        <v>1841</v>
      </c>
      <c r="I127" s="1" t="s">
        <v>1128</v>
      </c>
      <c r="J127" s="1">
        <v>643</v>
      </c>
      <c r="K127" s="2" t="s">
        <v>1241</v>
      </c>
    </row>
    <row r="128" spans="1:11" x14ac:dyDescent="0.45">
      <c r="A128" t="s">
        <v>354</v>
      </c>
      <c r="B128" t="s">
        <v>355</v>
      </c>
      <c r="C128" t="s">
        <v>356</v>
      </c>
      <c r="D128" t="s">
        <v>846</v>
      </c>
      <c r="E128" t="s">
        <v>1842</v>
      </c>
      <c r="F128">
        <v>434</v>
      </c>
      <c r="G128" t="s">
        <v>1843</v>
      </c>
      <c r="I128" s="1" t="s">
        <v>1129</v>
      </c>
      <c r="J128" s="1">
        <v>646</v>
      </c>
      <c r="K128" s="2" t="s">
        <v>1242</v>
      </c>
    </row>
    <row r="129" spans="1:11" x14ac:dyDescent="0.45">
      <c r="A129" t="s">
        <v>357</v>
      </c>
      <c r="B129" t="s">
        <v>358</v>
      </c>
      <c r="C129" t="s">
        <v>359</v>
      </c>
      <c r="D129" t="s">
        <v>847</v>
      </c>
      <c r="E129" t="s">
        <v>1844</v>
      </c>
      <c r="F129">
        <v>756</v>
      </c>
      <c r="G129" t="s">
        <v>1845</v>
      </c>
      <c r="I129" s="1" t="s">
        <v>1130</v>
      </c>
      <c r="J129" s="1">
        <v>682</v>
      </c>
      <c r="K129" s="2" t="s">
        <v>1243</v>
      </c>
    </row>
    <row r="130" spans="1:11" x14ac:dyDescent="0.45">
      <c r="A130" t="s">
        <v>360</v>
      </c>
      <c r="B130" t="s">
        <v>361</v>
      </c>
      <c r="C130" t="s">
        <v>362</v>
      </c>
      <c r="D130" t="s">
        <v>848</v>
      </c>
      <c r="E130" t="s">
        <v>1846</v>
      </c>
      <c r="F130">
        <v>978</v>
      </c>
      <c r="G130" t="s">
        <v>1847</v>
      </c>
      <c r="I130" s="1" t="s">
        <v>1131</v>
      </c>
      <c r="J130" s="1">
        <v>90</v>
      </c>
      <c r="K130" s="2" t="s">
        <v>1244</v>
      </c>
    </row>
    <row r="131" spans="1:11" x14ac:dyDescent="0.45">
      <c r="A131" t="s">
        <v>363</v>
      </c>
      <c r="B131" t="s">
        <v>364</v>
      </c>
      <c r="C131" t="s">
        <v>365</v>
      </c>
      <c r="D131" t="s">
        <v>849</v>
      </c>
      <c r="E131" t="s">
        <v>1848</v>
      </c>
      <c r="F131">
        <v>978</v>
      </c>
      <c r="G131" t="s">
        <v>1849</v>
      </c>
      <c r="I131" s="1" t="s">
        <v>1132</v>
      </c>
      <c r="J131" s="1">
        <v>690</v>
      </c>
      <c r="K131" s="2" t="s">
        <v>1245</v>
      </c>
    </row>
    <row r="132" spans="1:11" x14ac:dyDescent="0.45">
      <c r="A132" t="s">
        <v>704</v>
      </c>
      <c r="B132" t="s">
        <v>132</v>
      </c>
      <c r="C132" t="s">
        <v>133</v>
      </c>
      <c r="D132" t="s">
        <v>768</v>
      </c>
      <c r="E132" t="s">
        <v>1850</v>
      </c>
      <c r="F132">
        <v>446</v>
      </c>
      <c r="G132" t="s">
        <v>1851</v>
      </c>
      <c r="I132" s="1" t="s">
        <v>1133</v>
      </c>
      <c r="J132" s="1">
        <v>938</v>
      </c>
      <c r="K132" s="2" t="s">
        <v>1246</v>
      </c>
    </row>
    <row r="133" spans="1:11" x14ac:dyDescent="0.45">
      <c r="A133" t="s">
        <v>714</v>
      </c>
      <c r="B133" t="s">
        <v>366</v>
      </c>
      <c r="C133" t="s">
        <v>1852</v>
      </c>
      <c r="D133" t="s">
        <v>850</v>
      </c>
      <c r="E133" t="s">
        <v>1853</v>
      </c>
      <c r="F133">
        <v>807</v>
      </c>
      <c r="G133" t="s">
        <v>1854</v>
      </c>
      <c r="I133" s="1" t="s">
        <v>1134</v>
      </c>
      <c r="J133" s="1">
        <v>752</v>
      </c>
      <c r="K133" s="2" t="s">
        <v>1247</v>
      </c>
    </row>
    <row r="134" spans="1:11" x14ac:dyDescent="0.45">
      <c r="A134" t="s">
        <v>368</v>
      </c>
      <c r="B134" t="s">
        <v>369</v>
      </c>
      <c r="C134" t="s">
        <v>370</v>
      </c>
      <c r="D134" t="s">
        <v>851</v>
      </c>
      <c r="E134" t="s">
        <v>1855</v>
      </c>
      <c r="F134">
        <v>969</v>
      </c>
      <c r="G134" t="s">
        <v>1856</v>
      </c>
      <c r="I134" s="1" t="s">
        <v>1135</v>
      </c>
      <c r="J134" s="1">
        <v>702</v>
      </c>
      <c r="K134" s="2" t="s">
        <v>1248</v>
      </c>
    </row>
    <row r="135" spans="1:11" x14ac:dyDescent="0.45">
      <c r="A135" t="s">
        <v>374</v>
      </c>
      <c r="B135" t="s">
        <v>375</v>
      </c>
      <c r="C135" t="s">
        <v>376</v>
      </c>
      <c r="D135" t="s">
        <v>853</v>
      </c>
      <c r="E135" t="s">
        <v>1859</v>
      </c>
      <c r="F135">
        <v>458</v>
      </c>
      <c r="G135" t="s">
        <v>1860</v>
      </c>
      <c r="I135" s="1" t="s">
        <v>1136</v>
      </c>
      <c r="J135" s="1">
        <v>654</v>
      </c>
      <c r="K135" s="2" t="s">
        <v>1249</v>
      </c>
    </row>
    <row r="136" spans="1:11" x14ac:dyDescent="0.45">
      <c r="A136" t="s">
        <v>371</v>
      </c>
      <c r="B136" t="s">
        <v>372</v>
      </c>
      <c r="C136" t="s">
        <v>373</v>
      </c>
      <c r="D136" t="s">
        <v>852</v>
      </c>
      <c r="E136" t="s">
        <v>1857</v>
      </c>
      <c r="F136">
        <v>454</v>
      </c>
      <c r="G136" t="s">
        <v>1858</v>
      </c>
      <c r="I136" s="1" t="s">
        <v>1137</v>
      </c>
      <c r="J136" s="1">
        <v>694</v>
      </c>
      <c r="K136" s="2" t="s">
        <v>1138</v>
      </c>
    </row>
    <row r="137" spans="1:11" x14ac:dyDescent="0.45">
      <c r="A137" t="s">
        <v>377</v>
      </c>
      <c r="B137" t="s">
        <v>378</v>
      </c>
      <c r="C137" t="s">
        <v>379</v>
      </c>
      <c r="D137" t="s">
        <v>854</v>
      </c>
      <c r="E137" t="s">
        <v>1861</v>
      </c>
      <c r="F137">
        <v>462</v>
      </c>
      <c r="G137" t="s">
        <v>1862</v>
      </c>
      <c r="I137" s="1" t="s">
        <v>1139</v>
      </c>
      <c r="J137" s="1">
        <v>706</v>
      </c>
      <c r="K137" s="2" t="s">
        <v>1998</v>
      </c>
    </row>
    <row r="138" spans="1:11" x14ac:dyDescent="0.45">
      <c r="A138" t="s">
        <v>380</v>
      </c>
      <c r="B138" t="s">
        <v>381</v>
      </c>
      <c r="C138" t="s">
        <v>382</v>
      </c>
      <c r="D138" t="s">
        <v>855</v>
      </c>
      <c r="E138" t="s">
        <v>1863</v>
      </c>
      <c r="F138">
        <v>952</v>
      </c>
      <c r="G138" t="s">
        <v>1864</v>
      </c>
      <c r="I138" s="1" t="s">
        <v>1140</v>
      </c>
      <c r="J138" s="1">
        <v>968</v>
      </c>
      <c r="K138" s="2" t="s">
        <v>1141</v>
      </c>
    </row>
    <row r="139" spans="1:11" x14ac:dyDescent="0.45">
      <c r="A139" t="s">
        <v>710</v>
      </c>
      <c r="B139" t="s">
        <v>200</v>
      </c>
      <c r="C139" t="s">
        <v>201</v>
      </c>
      <c r="D139" t="s">
        <v>792</v>
      </c>
      <c r="E139" t="s">
        <v>1731</v>
      </c>
      <c r="F139">
        <v>238</v>
      </c>
      <c r="G139" t="s">
        <v>1732</v>
      </c>
      <c r="I139" s="1" t="s">
        <v>1142</v>
      </c>
      <c r="J139" s="1">
        <v>728</v>
      </c>
      <c r="K139" s="2" t="s">
        <v>1250</v>
      </c>
    </row>
    <row r="140" spans="1:11" x14ac:dyDescent="0.45">
      <c r="A140" t="s">
        <v>383</v>
      </c>
      <c r="B140" t="s">
        <v>384</v>
      </c>
      <c r="C140" t="s">
        <v>385</v>
      </c>
      <c r="D140" t="s">
        <v>856</v>
      </c>
      <c r="E140" t="s">
        <v>1865</v>
      </c>
      <c r="F140">
        <v>978</v>
      </c>
      <c r="G140" t="s">
        <v>1866</v>
      </c>
      <c r="I140" s="1" t="s">
        <v>1251</v>
      </c>
      <c r="J140" s="1">
        <v>678</v>
      </c>
      <c r="K140" s="2" t="s">
        <v>1252</v>
      </c>
    </row>
    <row r="141" spans="1:11" x14ac:dyDescent="0.45">
      <c r="A141" t="s">
        <v>420</v>
      </c>
      <c r="B141" t="s">
        <v>421</v>
      </c>
      <c r="C141" t="s">
        <v>422</v>
      </c>
      <c r="D141" t="s">
        <v>869</v>
      </c>
      <c r="E141" t="s">
        <v>1893</v>
      </c>
      <c r="F141">
        <v>504</v>
      </c>
      <c r="G141" t="s">
        <v>1894</v>
      </c>
      <c r="I141" s="1" t="s">
        <v>1143</v>
      </c>
      <c r="J141" s="1">
        <v>760</v>
      </c>
      <c r="K141" s="2" t="s">
        <v>1253</v>
      </c>
    </row>
    <row r="142" spans="1:11" x14ac:dyDescent="0.45">
      <c r="A142" t="s">
        <v>389</v>
      </c>
      <c r="B142" t="s">
        <v>390</v>
      </c>
      <c r="C142" t="s">
        <v>391</v>
      </c>
      <c r="D142" t="s">
        <v>858</v>
      </c>
      <c r="E142" t="s">
        <v>1869</v>
      </c>
      <c r="F142">
        <v>978</v>
      </c>
      <c r="G142" t="s">
        <v>1870</v>
      </c>
      <c r="I142" s="1" t="s">
        <v>1877</v>
      </c>
      <c r="J142" s="1">
        <v>748</v>
      </c>
      <c r="K142" s="2" t="s">
        <v>1878</v>
      </c>
    </row>
    <row r="143" spans="1:11" x14ac:dyDescent="0.45">
      <c r="A143" t="s">
        <v>395</v>
      </c>
      <c r="B143" t="s">
        <v>396</v>
      </c>
      <c r="C143" t="s">
        <v>397</v>
      </c>
      <c r="D143" t="s">
        <v>860</v>
      </c>
      <c r="E143" t="s">
        <v>1873</v>
      </c>
      <c r="F143">
        <v>480</v>
      </c>
      <c r="G143" t="s">
        <v>1874</v>
      </c>
      <c r="I143" s="1" t="s">
        <v>1145</v>
      </c>
      <c r="J143" s="1">
        <v>764</v>
      </c>
      <c r="K143" s="2" t="s">
        <v>1255</v>
      </c>
    </row>
    <row r="144" spans="1:11" x14ac:dyDescent="0.45">
      <c r="A144" t="s">
        <v>392</v>
      </c>
      <c r="B144" t="s">
        <v>393</v>
      </c>
      <c r="C144" t="s">
        <v>394</v>
      </c>
      <c r="D144" t="s">
        <v>859</v>
      </c>
      <c r="E144" t="s">
        <v>1871</v>
      </c>
      <c r="F144">
        <v>478</v>
      </c>
      <c r="G144" t="s">
        <v>1872</v>
      </c>
      <c r="I144" s="1" t="s">
        <v>1146</v>
      </c>
      <c r="J144" s="1">
        <v>972</v>
      </c>
      <c r="K144" s="2" t="s">
        <v>617</v>
      </c>
    </row>
    <row r="145" spans="1:11" x14ac:dyDescent="0.45">
      <c r="A145" t="s">
        <v>398</v>
      </c>
      <c r="B145" t="s">
        <v>399</v>
      </c>
      <c r="C145" t="s">
        <v>400</v>
      </c>
      <c r="D145" t="s">
        <v>861</v>
      </c>
      <c r="E145" t="s">
        <v>1875</v>
      </c>
      <c r="F145">
        <v>978</v>
      </c>
      <c r="G145" t="s">
        <v>1876</v>
      </c>
      <c r="I145" s="1" t="s">
        <v>1147</v>
      </c>
      <c r="J145" s="1">
        <v>934</v>
      </c>
      <c r="K145" s="2" t="s">
        <v>1256</v>
      </c>
    </row>
    <row r="146" spans="1:11" x14ac:dyDescent="0.45">
      <c r="A146" t="s">
        <v>401</v>
      </c>
      <c r="B146" t="s">
        <v>402</v>
      </c>
      <c r="C146" t="s">
        <v>403</v>
      </c>
      <c r="D146" t="s">
        <v>862</v>
      </c>
      <c r="E146" t="s">
        <v>1879</v>
      </c>
      <c r="F146">
        <v>484</v>
      </c>
      <c r="G146" t="s">
        <v>1880</v>
      </c>
      <c r="I146" s="1" t="s">
        <v>1148</v>
      </c>
      <c r="J146" s="1">
        <v>788</v>
      </c>
      <c r="K146" s="2" t="s">
        <v>1149</v>
      </c>
    </row>
    <row r="147" spans="1:11" x14ac:dyDescent="0.45">
      <c r="A147" t="s">
        <v>715</v>
      </c>
      <c r="B147" t="s">
        <v>404</v>
      </c>
      <c r="C147" t="s">
        <v>405</v>
      </c>
      <c r="D147" t="s">
        <v>863</v>
      </c>
      <c r="E147" t="s">
        <v>1881</v>
      </c>
      <c r="F147">
        <v>840</v>
      </c>
      <c r="G147" t="s">
        <v>1882</v>
      </c>
      <c r="I147" s="1" t="s">
        <v>1150</v>
      </c>
      <c r="J147" s="1">
        <v>776</v>
      </c>
      <c r="K147" s="2" t="s">
        <v>1257</v>
      </c>
    </row>
    <row r="148" spans="1:11" x14ac:dyDescent="0.45">
      <c r="A148" t="s">
        <v>406</v>
      </c>
      <c r="B148" t="s">
        <v>407</v>
      </c>
      <c r="C148" t="s">
        <v>408</v>
      </c>
      <c r="D148" t="s">
        <v>864</v>
      </c>
      <c r="E148" t="s">
        <v>1883</v>
      </c>
      <c r="F148">
        <v>498</v>
      </c>
      <c r="G148" t="s">
        <v>1884</v>
      </c>
      <c r="I148" s="1" t="s">
        <v>1151</v>
      </c>
      <c r="J148" s="1">
        <v>949</v>
      </c>
      <c r="K148" s="2" t="s">
        <v>1152</v>
      </c>
    </row>
    <row r="149" spans="1:11" x14ac:dyDescent="0.45">
      <c r="A149" t="s">
        <v>409</v>
      </c>
      <c r="B149" t="s">
        <v>410</v>
      </c>
      <c r="C149" t="s">
        <v>411</v>
      </c>
      <c r="D149" t="s">
        <v>865</v>
      </c>
      <c r="E149" t="s">
        <v>1885</v>
      </c>
      <c r="F149">
        <v>978</v>
      </c>
      <c r="G149" t="s">
        <v>1886</v>
      </c>
      <c r="I149" s="1" t="s">
        <v>1153</v>
      </c>
      <c r="J149" s="1">
        <v>780</v>
      </c>
      <c r="K149" s="2" t="s">
        <v>1258</v>
      </c>
    </row>
    <row r="150" spans="1:11" x14ac:dyDescent="0.45">
      <c r="A150" t="s">
        <v>412</v>
      </c>
      <c r="B150" t="s">
        <v>413</v>
      </c>
      <c r="C150" t="s">
        <v>414</v>
      </c>
      <c r="D150" t="s">
        <v>866</v>
      </c>
      <c r="E150" t="s">
        <v>1887</v>
      </c>
      <c r="F150">
        <v>496</v>
      </c>
      <c r="G150" t="s">
        <v>1888</v>
      </c>
      <c r="I150" s="1" t="s">
        <v>1259</v>
      </c>
      <c r="J150" s="1">
        <v>0</v>
      </c>
      <c r="K150" s="2" t="s">
        <v>1260</v>
      </c>
    </row>
    <row r="151" spans="1:11" x14ac:dyDescent="0.45">
      <c r="A151" t="s">
        <v>2099</v>
      </c>
      <c r="B151" t="s">
        <v>415</v>
      </c>
      <c r="C151" t="s">
        <v>416</v>
      </c>
      <c r="D151" t="s">
        <v>867</v>
      </c>
      <c r="E151" t="s">
        <v>1889</v>
      </c>
      <c r="F151">
        <v>978</v>
      </c>
      <c r="G151" t="s">
        <v>1890</v>
      </c>
      <c r="I151" s="1" t="s">
        <v>1154</v>
      </c>
      <c r="J151" s="1">
        <v>901</v>
      </c>
      <c r="K151" s="2" t="s">
        <v>1155</v>
      </c>
    </row>
    <row r="152" spans="1:11" x14ac:dyDescent="0.45">
      <c r="A152" t="s">
        <v>417</v>
      </c>
      <c r="B152" t="s">
        <v>418</v>
      </c>
      <c r="C152" t="s">
        <v>419</v>
      </c>
      <c r="D152" t="s">
        <v>868</v>
      </c>
      <c r="E152" t="s">
        <v>1891</v>
      </c>
      <c r="F152">
        <v>951</v>
      </c>
      <c r="G152" t="s">
        <v>1892</v>
      </c>
      <c r="I152" s="1" t="s">
        <v>1156</v>
      </c>
      <c r="J152" s="1">
        <v>834</v>
      </c>
      <c r="K152" s="2" t="s">
        <v>1157</v>
      </c>
    </row>
    <row r="153" spans="1:11" x14ac:dyDescent="0.45">
      <c r="A153" t="s">
        <v>423</v>
      </c>
      <c r="B153" t="s">
        <v>424</v>
      </c>
      <c r="C153" t="s">
        <v>425</v>
      </c>
      <c r="D153" t="s">
        <v>870</v>
      </c>
      <c r="E153" t="s">
        <v>1895</v>
      </c>
      <c r="F153">
        <v>943</v>
      </c>
      <c r="G153" t="s">
        <v>1896</v>
      </c>
      <c r="I153" s="1" t="s">
        <v>1158</v>
      </c>
      <c r="J153" s="1">
        <v>980</v>
      </c>
      <c r="K153" s="2" t="s">
        <v>1261</v>
      </c>
    </row>
    <row r="154" spans="1:11" x14ac:dyDescent="0.45">
      <c r="A154" t="s">
        <v>426</v>
      </c>
      <c r="B154" t="s">
        <v>427</v>
      </c>
      <c r="C154" t="s">
        <v>428</v>
      </c>
      <c r="D154" t="s">
        <v>871</v>
      </c>
      <c r="E154" t="s">
        <v>1897</v>
      </c>
      <c r="F154">
        <v>104</v>
      </c>
      <c r="G154" t="s">
        <v>1898</v>
      </c>
      <c r="I154" s="1" t="s">
        <v>1159</v>
      </c>
      <c r="J154" s="1">
        <v>800</v>
      </c>
      <c r="K154" s="2" t="s">
        <v>1160</v>
      </c>
    </row>
    <row r="155" spans="1:11" x14ac:dyDescent="0.45">
      <c r="A155" t="s">
        <v>429</v>
      </c>
      <c r="B155" t="s">
        <v>430</v>
      </c>
      <c r="C155" t="s">
        <v>431</v>
      </c>
      <c r="D155" t="s">
        <v>872</v>
      </c>
      <c r="E155" t="s">
        <v>1899</v>
      </c>
      <c r="F155">
        <v>516</v>
      </c>
      <c r="G155" t="s">
        <v>1900</v>
      </c>
      <c r="I155" s="1" t="s">
        <v>1903</v>
      </c>
      <c r="J155" s="1">
        <v>840</v>
      </c>
      <c r="K155" s="2" t="s">
        <v>1904</v>
      </c>
    </row>
    <row r="156" spans="1:11" x14ac:dyDescent="0.45">
      <c r="A156" t="s">
        <v>432</v>
      </c>
      <c r="B156" t="s">
        <v>433</v>
      </c>
      <c r="C156" t="s">
        <v>434</v>
      </c>
      <c r="D156" t="s">
        <v>873</v>
      </c>
      <c r="I156" s="1" t="s">
        <v>1907</v>
      </c>
      <c r="J156" s="1"/>
      <c r="K156" s="2"/>
    </row>
    <row r="157" spans="1:11" x14ac:dyDescent="0.45">
      <c r="A157" t="s">
        <v>435</v>
      </c>
      <c r="B157" t="s">
        <v>436</v>
      </c>
      <c r="C157" t="s">
        <v>437</v>
      </c>
      <c r="D157" t="s">
        <v>874</v>
      </c>
      <c r="E157" t="s">
        <v>1901</v>
      </c>
      <c r="F157">
        <v>524</v>
      </c>
      <c r="G157" t="s">
        <v>1902</v>
      </c>
      <c r="I157" s="1" t="s">
        <v>1162</v>
      </c>
      <c r="J157" s="1">
        <v>858</v>
      </c>
      <c r="K157" s="2" t="s">
        <v>1262</v>
      </c>
    </row>
    <row r="158" spans="1:11" x14ac:dyDescent="0.45">
      <c r="A158" t="s">
        <v>450</v>
      </c>
      <c r="B158" t="s">
        <v>451</v>
      </c>
      <c r="C158" t="s">
        <v>452</v>
      </c>
      <c r="D158" t="s">
        <v>879</v>
      </c>
      <c r="E158" t="s">
        <v>1912</v>
      </c>
      <c r="F158">
        <v>558</v>
      </c>
      <c r="G158" t="s">
        <v>1913</v>
      </c>
      <c r="I158" s="1" t="s">
        <v>1163</v>
      </c>
      <c r="J158" s="1">
        <v>860</v>
      </c>
      <c r="K158" s="2" t="s">
        <v>2054</v>
      </c>
    </row>
    <row r="159" spans="1:11" x14ac:dyDescent="0.45">
      <c r="A159" t="s">
        <v>453</v>
      </c>
      <c r="B159" t="s">
        <v>454</v>
      </c>
      <c r="C159" t="s">
        <v>455</v>
      </c>
      <c r="D159" t="s">
        <v>880</v>
      </c>
      <c r="E159" t="s">
        <v>1914</v>
      </c>
      <c r="F159">
        <v>952</v>
      </c>
      <c r="G159" t="s">
        <v>1915</v>
      </c>
      <c r="I159" s="1" t="s">
        <v>1164</v>
      </c>
      <c r="J159" s="1">
        <v>937</v>
      </c>
      <c r="K159" s="2" t="s">
        <v>2090</v>
      </c>
    </row>
    <row r="160" spans="1:11" x14ac:dyDescent="0.45">
      <c r="A160" t="s">
        <v>456</v>
      </c>
      <c r="B160" t="s">
        <v>457</v>
      </c>
      <c r="C160" t="s">
        <v>458</v>
      </c>
      <c r="D160" t="s">
        <v>881</v>
      </c>
      <c r="E160" t="s">
        <v>1916</v>
      </c>
      <c r="F160">
        <v>566</v>
      </c>
      <c r="G160" t="s">
        <v>1917</v>
      </c>
      <c r="I160" s="1" t="s">
        <v>1165</v>
      </c>
      <c r="J160" s="1">
        <v>704</v>
      </c>
      <c r="K160" s="2" t="s">
        <v>1263</v>
      </c>
    </row>
    <row r="161" spans="1:11" x14ac:dyDescent="0.45">
      <c r="A161" t="s">
        <v>459</v>
      </c>
      <c r="B161" t="s">
        <v>460</v>
      </c>
      <c r="C161" t="s">
        <v>461</v>
      </c>
      <c r="D161" t="s">
        <v>882</v>
      </c>
      <c r="I161" s="1" t="s">
        <v>1166</v>
      </c>
      <c r="J161" s="1">
        <v>548</v>
      </c>
      <c r="K161" s="2" t="s">
        <v>1264</v>
      </c>
    </row>
    <row r="162" spans="1:11" x14ac:dyDescent="0.45">
      <c r="A162" t="s">
        <v>468</v>
      </c>
      <c r="B162" t="s">
        <v>469</v>
      </c>
      <c r="C162" t="s">
        <v>470</v>
      </c>
      <c r="D162" t="s">
        <v>885</v>
      </c>
      <c r="E162" t="s">
        <v>1926</v>
      </c>
      <c r="F162">
        <v>578</v>
      </c>
      <c r="G162" t="s">
        <v>1927</v>
      </c>
      <c r="I162" s="1" t="s">
        <v>1167</v>
      </c>
      <c r="J162" s="1">
        <v>882</v>
      </c>
      <c r="K162" s="2" t="s">
        <v>1168</v>
      </c>
    </row>
    <row r="163" spans="1:11" x14ac:dyDescent="0.45">
      <c r="A163" t="s">
        <v>444</v>
      </c>
      <c r="B163" t="s">
        <v>445</v>
      </c>
      <c r="C163" t="s">
        <v>446</v>
      </c>
      <c r="D163" t="s">
        <v>877</v>
      </c>
      <c r="I163" s="1" t="s">
        <v>1918</v>
      </c>
      <c r="J163" s="1">
        <v>950</v>
      </c>
      <c r="K163" s="2" t="s">
        <v>1919</v>
      </c>
    </row>
    <row r="164" spans="1:11" x14ac:dyDescent="0.45">
      <c r="A164" t="s">
        <v>447</v>
      </c>
      <c r="B164" t="s">
        <v>448</v>
      </c>
      <c r="C164" t="s">
        <v>449</v>
      </c>
      <c r="D164" t="s">
        <v>878</v>
      </c>
      <c r="E164" t="s">
        <v>1910</v>
      </c>
      <c r="F164">
        <v>554</v>
      </c>
      <c r="G164" t="s">
        <v>1911</v>
      </c>
      <c r="I164" s="1" t="s">
        <v>1920</v>
      </c>
      <c r="J164" s="1">
        <v>951</v>
      </c>
      <c r="K164" s="2" t="s">
        <v>1921</v>
      </c>
    </row>
    <row r="165" spans="1:11" x14ac:dyDescent="0.45">
      <c r="A165" t="s">
        <v>471</v>
      </c>
      <c r="B165" t="s">
        <v>472</v>
      </c>
      <c r="C165" t="s">
        <v>473</v>
      </c>
      <c r="D165" t="s">
        <v>886</v>
      </c>
      <c r="E165" t="s">
        <v>1928</v>
      </c>
      <c r="F165">
        <v>512</v>
      </c>
      <c r="G165" t="s">
        <v>1929</v>
      </c>
      <c r="I165" s="1" t="s">
        <v>1924</v>
      </c>
      <c r="J165" s="1">
        <v>952</v>
      </c>
      <c r="K165" s="2" t="s">
        <v>1925</v>
      </c>
    </row>
    <row r="166" spans="1:11" x14ac:dyDescent="0.45">
      <c r="A166" t="s">
        <v>654</v>
      </c>
      <c r="B166" t="s">
        <v>655</v>
      </c>
      <c r="C166" t="s">
        <v>656</v>
      </c>
      <c r="D166" t="s">
        <v>950</v>
      </c>
      <c r="E166" t="s">
        <v>2043</v>
      </c>
      <c r="F166">
        <v>800</v>
      </c>
      <c r="G166" t="s">
        <v>2044</v>
      </c>
      <c r="I166" s="1" t="s">
        <v>1173</v>
      </c>
      <c r="J166" s="1">
        <v>886</v>
      </c>
      <c r="K166" s="2" t="s">
        <v>1266</v>
      </c>
    </row>
    <row r="167" spans="1:11" x14ac:dyDescent="0.45">
      <c r="A167" t="s">
        <v>672</v>
      </c>
      <c r="B167" t="s">
        <v>673</v>
      </c>
      <c r="C167" t="s">
        <v>674</v>
      </c>
      <c r="D167" t="s">
        <v>956</v>
      </c>
      <c r="E167" t="s">
        <v>2053</v>
      </c>
      <c r="F167">
        <v>860</v>
      </c>
      <c r="G167" t="s">
        <v>2054</v>
      </c>
      <c r="I167" s="1" t="s">
        <v>1174</v>
      </c>
      <c r="J167" s="1">
        <v>710</v>
      </c>
      <c r="K167" s="2" t="s">
        <v>1267</v>
      </c>
    </row>
    <row r="168" spans="1:11" x14ac:dyDescent="0.45">
      <c r="A168" t="s">
        <v>474</v>
      </c>
      <c r="B168" t="s">
        <v>475</v>
      </c>
      <c r="C168" t="s">
        <v>476</v>
      </c>
      <c r="D168" t="s">
        <v>887</v>
      </c>
      <c r="E168" t="s">
        <v>1930</v>
      </c>
      <c r="F168">
        <v>586</v>
      </c>
      <c r="G168" t="s">
        <v>1931</v>
      </c>
      <c r="I168" s="1" t="s">
        <v>1175</v>
      </c>
      <c r="J168" s="1">
        <v>967</v>
      </c>
      <c r="K168" s="2" t="s">
        <v>1268</v>
      </c>
    </row>
    <row r="169" spans="1:11" x14ac:dyDescent="0.45">
      <c r="A169" t="s">
        <v>477</v>
      </c>
      <c r="B169" t="s">
        <v>478</v>
      </c>
      <c r="C169" t="s">
        <v>479</v>
      </c>
      <c r="D169" t="s">
        <v>888</v>
      </c>
      <c r="E169" t="s">
        <v>1932</v>
      </c>
      <c r="F169">
        <v>840</v>
      </c>
      <c r="G169" t="s">
        <v>1933</v>
      </c>
    </row>
    <row r="170" spans="1:11" x14ac:dyDescent="0.45">
      <c r="A170" t="s">
        <v>483</v>
      </c>
      <c r="B170" t="s">
        <v>484</v>
      </c>
      <c r="C170" t="s">
        <v>485</v>
      </c>
      <c r="D170" t="s">
        <v>890</v>
      </c>
      <c r="E170" t="s">
        <v>1934</v>
      </c>
      <c r="F170">
        <v>590</v>
      </c>
      <c r="G170" t="s">
        <v>2084</v>
      </c>
    </row>
    <row r="171" spans="1:11" x14ac:dyDescent="0.45">
      <c r="A171" t="s">
        <v>486</v>
      </c>
      <c r="B171" t="s">
        <v>487</v>
      </c>
      <c r="C171" t="s">
        <v>488</v>
      </c>
      <c r="D171" t="s">
        <v>891</v>
      </c>
      <c r="E171" t="s">
        <v>1935</v>
      </c>
      <c r="F171">
        <v>598</v>
      </c>
      <c r="G171" t="s">
        <v>2089</v>
      </c>
    </row>
    <row r="172" spans="1:11" x14ac:dyDescent="0.45">
      <c r="A172" t="s">
        <v>489</v>
      </c>
      <c r="B172" t="s">
        <v>490</v>
      </c>
      <c r="C172" t="s">
        <v>491</v>
      </c>
      <c r="D172" t="s">
        <v>892</v>
      </c>
      <c r="E172" t="s">
        <v>1936</v>
      </c>
      <c r="F172">
        <v>600</v>
      </c>
      <c r="G172" t="s">
        <v>1937</v>
      </c>
    </row>
    <row r="173" spans="1:11" x14ac:dyDescent="0.45">
      <c r="A173" t="s">
        <v>438</v>
      </c>
      <c r="B173" t="s">
        <v>439</v>
      </c>
      <c r="C173" t="s">
        <v>440</v>
      </c>
      <c r="D173" t="s">
        <v>875</v>
      </c>
      <c r="E173" t="s">
        <v>1905</v>
      </c>
      <c r="F173">
        <v>978</v>
      </c>
      <c r="G173" t="s">
        <v>1906</v>
      </c>
    </row>
    <row r="174" spans="1:11" x14ac:dyDescent="0.45">
      <c r="A174" t="s">
        <v>492</v>
      </c>
      <c r="B174" t="s">
        <v>493</v>
      </c>
      <c r="C174" t="s">
        <v>494</v>
      </c>
      <c r="D174" t="s">
        <v>893</v>
      </c>
      <c r="E174" t="s">
        <v>1938</v>
      </c>
      <c r="F174">
        <v>604</v>
      </c>
      <c r="G174" t="s">
        <v>1939</v>
      </c>
    </row>
    <row r="175" spans="1:11" x14ac:dyDescent="0.45">
      <c r="A175" t="s">
        <v>495</v>
      </c>
      <c r="B175" t="s">
        <v>496</v>
      </c>
      <c r="C175" t="s">
        <v>497</v>
      </c>
      <c r="D175" t="s">
        <v>894</v>
      </c>
      <c r="E175" t="s">
        <v>1940</v>
      </c>
      <c r="F175">
        <v>608</v>
      </c>
      <c r="G175" t="s">
        <v>1941</v>
      </c>
    </row>
    <row r="176" spans="1:11" x14ac:dyDescent="0.45">
      <c r="A176" t="s">
        <v>498</v>
      </c>
      <c r="B176" t="s">
        <v>499</v>
      </c>
      <c r="C176" t="s">
        <v>500</v>
      </c>
      <c r="D176" t="s">
        <v>895</v>
      </c>
    </row>
    <row r="177" spans="1:7" x14ac:dyDescent="0.45">
      <c r="A177" t="s">
        <v>501</v>
      </c>
      <c r="B177" t="s">
        <v>502</v>
      </c>
      <c r="C177" t="s">
        <v>503</v>
      </c>
      <c r="D177" t="s">
        <v>896</v>
      </c>
      <c r="E177" t="s">
        <v>1942</v>
      </c>
      <c r="F177">
        <v>985</v>
      </c>
      <c r="G177" t="s">
        <v>1943</v>
      </c>
    </row>
    <row r="178" spans="1:7" x14ac:dyDescent="0.45">
      <c r="A178" t="s">
        <v>216</v>
      </c>
      <c r="B178" t="s">
        <v>217</v>
      </c>
      <c r="C178" t="s">
        <v>218</v>
      </c>
      <c r="D178" t="s">
        <v>798</v>
      </c>
      <c r="E178" t="s">
        <v>1743</v>
      </c>
      <c r="F178">
        <v>978</v>
      </c>
      <c r="G178" t="s">
        <v>1744</v>
      </c>
    </row>
    <row r="179" spans="1:7" x14ac:dyDescent="0.45">
      <c r="A179" t="s">
        <v>507</v>
      </c>
      <c r="B179" t="s">
        <v>508</v>
      </c>
      <c r="C179" t="s">
        <v>509</v>
      </c>
      <c r="D179" t="s">
        <v>898</v>
      </c>
      <c r="E179" t="s">
        <v>1946</v>
      </c>
      <c r="F179">
        <v>840</v>
      </c>
      <c r="G179" t="s">
        <v>1947</v>
      </c>
    </row>
    <row r="180" spans="1:7" x14ac:dyDescent="0.45">
      <c r="A180" t="s">
        <v>504</v>
      </c>
      <c r="B180" t="s">
        <v>505</v>
      </c>
      <c r="C180" t="s">
        <v>506</v>
      </c>
      <c r="D180" t="s">
        <v>897</v>
      </c>
      <c r="E180" t="s">
        <v>1944</v>
      </c>
      <c r="F180">
        <v>978</v>
      </c>
      <c r="G180" t="s">
        <v>1945</v>
      </c>
    </row>
    <row r="181" spans="1:7" x14ac:dyDescent="0.45">
      <c r="A181" t="s">
        <v>510</v>
      </c>
      <c r="B181" t="s">
        <v>511</v>
      </c>
      <c r="C181" t="s">
        <v>512</v>
      </c>
      <c r="D181" t="s">
        <v>899</v>
      </c>
      <c r="E181" t="s">
        <v>1948</v>
      </c>
      <c r="F181">
        <v>634</v>
      </c>
      <c r="G181" t="s">
        <v>1949</v>
      </c>
    </row>
    <row r="182" spans="1:7" x14ac:dyDescent="0.45">
      <c r="A182" s="3" t="s">
        <v>118</v>
      </c>
      <c r="B182" s="3" t="s">
        <v>119</v>
      </c>
      <c r="C182" s="3" t="s">
        <v>120</v>
      </c>
      <c r="D182" s="3" t="s">
        <v>763</v>
      </c>
      <c r="E182" s="3" t="s">
        <v>1676</v>
      </c>
      <c r="F182" s="3">
        <v>950</v>
      </c>
      <c r="G182" s="3" t="s">
        <v>1677</v>
      </c>
    </row>
    <row r="183" spans="1:7" ht="27.75" x14ac:dyDescent="0.45">
      <c r="A183" s="3" t="s">
        <v>706</v>
      </c>
      <c r="B183" s="3" t="s">
        <v>148</v>
      </c>
      <c r="C183" s="3" t="s">
        <v>149</v>
      </c>
      <c r="D183" s="3" t="s">
        <v>774</v>
      </c>
      <c r="E183" s="3" t="s">
        <v>1705</v>
      </c>
      <c r="F183" s="3">
        <v>976</v>
      </c>
      <c r="G183" s="3" t="s">
        <v>1706</v>
      </c>
    </row>
    <row r="184" spans="1:7" x14ac:dyDescent="0.45">
      <c r="A184" t="s">
        <v>176</v>
      </c>
      <c r="B184" t="s">
        <v>177</v>
      </c>
      <c r="C184" t="s">
        <v>178</v>
      </c>
      <c r="D184" t="s">
        <v>784</v>
      </c>
      <c r="E184" t="s">
        <v>1713</v>
      </c>
      <c r="F184">
        <v>214</v>
      </c>
      <c r="G184" t="s">
        <v>1714</v>
      </c>
    </row>
    <row r="185" spans="1:7" x14ac:dyDescent="0.45">
      <c r="A185" t="s">
        <v>705</v>
      </c>
      <c r="B185" t="s">
        <v>146</v>
      </c>
      <c r="C185" t="s">
        <v>147</v>
      </c>
      <c r="D185" t="s">
        <v>773</v>
      </c>
      <c r="E185" t="s">
        <v>1950</v>
      </c>
      <c r="F185">
        <v>950</v>
      </c>
      <c r="G185" t="s">
        <v>1951</v>
      </c>
    </row>
    <row r="186" spans="1:7" x14ac:dyDescent="0.45">
      <c r="A186" t="s">
        <v>713</v>
      </c>
      <c r="B186" t="s">
        <v>337</v>
      </c>
      <c r="C186" t="s">
        <v>338</v>
      </c>
      <c r="D186" t="s">
        <v>840</v>
      </c>
      <c r="E186" t="s">
        <v>1830</v>
      </c>
      <c r="F186">
        <v>417</v>
      </c>
      <c r="G186" t="s">
        <v>1831</v>
      </c>
    </row>
    <row r="187" spans="1:7" x14ac:dyDescent="0.45">
      <c r="A187" s="3" t="s">
        <v>164</v>
      </c>
      <c r="B187" s="3" t="s">
        <v>165</v>
      </c>
      <c r="C187" s="3" t="s">
        <v>166</v>
      </c>
      <c r="D187" s="3" t="s">
        <v>780</v>
      </c>
      <c r="E187" s="3" t="s">
        <v>1703</v>
      </c>
      <c r="F187" s="3">
        <v>203</v>
      </c>
      <c r="G187" s="3" t="s">
        <v>1704</v>
      </c>
    </row>
    <row r="188" spans="1:7" x14ac:dyDescent="0.45">
      <c r="A188" t="s">
        <v>707</v>
      </c>
      <c r="B188" t="s">
        <v>513</v>
      </c>
      <c r="C188" t="s">
        <v>514</v>
      </c>
      <c r="D188" t="s">
        <v>900</v>
      </c>
      <c r="E188" t="s">
        <v>1952</v>
      </c>
      <c r="F188">
        <v>978</v>
      </c>
      <c r="G188" t="s">
        <v>1953</v>
      </c>
    </row>
    <row r="189" spans="1:7" x14ac:dyDescent="0.45">
      <c r="A189" t="s">
        <v>515</v>
      </c>
      <c r="B189" t="s">
        <v>516</v>
      </c>
      <c r="C189" t="s">
        <v>517</v>
      </c>
      <c r="D189" t="s">
        <v>901</v>
      </c>
      <c r="E189" t="s">
        <v>1954</v>
      </c>
      <c r="F189">
        <v>946</v>
      </c>
      <c r="G189" t="s">
        <v>1955</v>
      </c>
    </row>
    <row r="190" spans="1:7" x14ac:dyDescent="0.45">
      <c r="A190" t="s">
        <v>663</v>
      </c>
      <c r="B190" t="s">
        <v>664</v>
      </c>
      <c r="C190" t="s">
        <v>665</v>
      </c>
      <c r="D190" t="s">
        <v>953</v>
      </c>
      <c r="E190" t="s">
        <v>2049</v>
      </c>
      <c r="F190">
        <v>826</v>
      </c>
      <c r="G190" t="s">
        <v>2050</v>
      </c>
    </row>
    <row r="191" spans="1:7" x14ac:dyDescent="0.45">
      <c r="A191" t="s">
        <v>339</v>
      </c>
      <c r="B191" t="s">
        <v>340</v>
      </c>
      <c r="C191" t="s">
        <v>341</v>
      </c>
      <c r="D191" t="s">
        <v>841</v>
      </c>
      <c r="E191" t="s">
        <v>1832</v>
      </c>
      <c r="F191">
        <v>418</v>
      </c>
      <c r="G191" t="s">
        <v>1833</v>
      </c>
    </row>
    <row r="192" spans="1:7" x14ac:dyDescent="0.45">
      <c r="A192" t="s">
        <v>521</v>
      </c>
      <c r="B192" t="s">
        <v>522</v>
      </c>
      <c r="C192" t="s">
        <v>523</v>
      </c>
      <c r="D192" t="s">
        <v>903</v>
      </c>
      <c r="E192" t="s">
        <v>1958</v>
      </c>
      <c r="F192">
        <v>646</v>
      </c>
      <c r="G192" t="s">
        <v>1959</v>
      </c>
    </row>
    <row r="193" spans="1:7" x14ac:dyDescent="0.45">
      <c r="A193" t="s">
        <v>689</v>
      </c>
      <c r="B193" t="s">
        <v>690</v>
      </c>
      <c r="C193" t="s">
        <v>691</v>
      </c>
      <c r="D193" t="s">
        <v>962</v>
      </c>
    </row>
    <row r="194" spans="1:7" x14ac:dyDescent="0.45">
      <c r="A194" t="s">
        <v>526</v>
      </c>
      <c r="B194" t="s">
        <v>527</v>
      </c>
      <c r="C194" t="s">
        <v>528</v>
      </c>
      <c r="D194" t="s">
        <v>905</v>
      </c>
      <c r="E194" t="s">
        <v>1960</v>
      </c>
      <c r="F194">
        <v>654</v>
      </c>
      <c r="G194" t="s">
        <v>1961</v>
      </c>
    </row>
    <row r="195" spans="1:7" x14ac:dyDescent="0.45">
      <c r="A195" t="s">
        <v>529</v>
      </c>
      <c r="B195" t="s">
        <v>530</v>
      </c>
      <c r="C195" t="s">
        <v>531</v>
      </c>
      <c r="D195" t="s">
        <v>906</v>
      </c>
      <c r="E195" t="s">
        <v>1962</v>
      </c>
      <c r="F195">
        <v>951</v>
      </c>
      <c r="G195" t="s">
        <v>1963</v>
      </c>
    </row>
    <row r="196" spans="1:7" x14ac:dyDescent="0.45">
      <c r="A196" t="s">
        <v>545</v>
      </c>
      <c r="B196" t="s">
        <v>546</v>
      </c>
      <c r="C196" t="s">
        <v>547</v>
      </c>
      <c r="D196" t="s">
        <v>912</v>
      </c>
      <c r="E196" t="s">
        <v>1976</v>
      </c>
      <c r="F196">
        <v>978</v>
      </c>
      <c r="G196" t="s">
        <v>1977</v>
      </c>
    </row>
    <row r="197" spans="1:7" x14ac:dyDescent="0.45">
      <c r="A197" t="s">
        <v>537</v>
      </c>
      <c r="B197" t="s">
        <v>538</v>
      </c>
      <c r="C197" t="s">
        <v>539</v>
      </c>
      <c r="D197" t="s">
        <v>909</v>
      </c>
      <c r="E197" t="s">
        <v>1966</v>
      </c>
      <c r="F197">
        <v>978</v>
      </c>
      <c r="G197" t="s">
        <v>1967</v>
      </c>
    </row>
    <row r="198" spans="1:7" x14ac:dyDescent="0.45">
      <c r="A198" t="s">
        <v>2087</v>
      </c>
      <c r="B198" t="s">
        <v>540</v>
      </c>
      <c r="C198" t="s">
        <v>541</v>
      </c>
      <c r="D198" t="s">
        <v>910</v>
      </c>
      <c r="E198" t="s">
        <v>1968</v>
      </c>
      <c r="F198">
        <v>951</v>
      </c>
      <c r="G198" t="s">
        <v>1969</v>
      </c>
    </row>
    <row r="199" spans="1:7" x14ac:dyDescent="0.45">
      <c r="A199" t="s">
        <v>708</v>
      </c>
      <c r="B199" t="s">
        <v>524</v>
      </c>
      <c r="C199" t="s">
        <v>525</v>
      </c>
      <c r="D199" t="s">
        <v>904</v>
      </c>
      <c r="E199" t="s">
        <v>1970</v>
      </c>
      <c r="F199">
        <v>978</v>
      </c>
      <c r="G199" t="s">
        <v>1971</v>
      </c>
    </row>
    <row r="200" spans="1:7" x14ac:dyDescent="0.45">
      <c r="A200" t="s">
        <v>532</v>
      </c>
      <c r="B200" t="s">
        <v>533</v>
      </c>
      <c r="C200" t="s">
        <v>534</v>
      </c>
      <c r="D200" t="s">
        <v>907</v>
      </c>
      <c r="E200" t="s">
        <v>1964</v>
      </c>
      <c r="F200">
        <v>951</v>
      </c>
      <c r="G200" t="s">
        <v>1965</v>
      </c>
    </row>
    <row r="201" spans="1:7" x14ac:dyDescent="0.45">
      <c r="A201" t="s">
        <v>716</v>
      </c>
      <c r="B201" t="s">
        <v>535</v>
      </c>
      <c r="C201" t="s">
        <v>536</v>
      </c>
      <c r="D201" t="s">
        <v>908</v>
      </c>
      <c r="E201" t="s">
        <v>1972</v>
      </c>
      <c r="F201">
        <v>978</v>
      </c>
      <c r="G201" t="s">
        <v>1973</v>
      </c>
    </row>
    <row r="202" spans="1:7" x14ac:dyDescent="0.45">
      <c r="A202" t="s">
        <v>185</v>
      </c>
      <c r="B202" t="s">
        <v>186</v>
      </c>
      <c r="C202" t="s">
        <v>187</v>
      </c>
      <c r="D202" t="s">
        <v>787</v>
      </c>
      <c r="E202" t="s">
        <v>1719</v>
      </c>
      <c r="F202">
        <v>840</v>
      </c>
      <c r="G202" t="s">
        <v>1720</v>
      </c>
    </row>
    <row r="203" spans="1:7" x14ac:dyDescent="0.45">
      <c r="A203" t="s">
        <v>542</v>
      </c>
      <c r="B203" t="s">
        <v>543</v>
      </c>
      <c r="C203" t="s">
        <v>544</v>
      </c>
      <c r="D203" t="s">
        <v>911</v>
      </c>
      <c r="E203" t="s">
        <v>1974</v>
      </c>
      <c r="F203">
        <v>882</v>
      </c>
      <c r="G203" t="s">
        <v>1975</v>
      </c>
    </row>
    <row r="204" spans="1:7" x14ac:dyDescent="0.45">
      <c r="A204" s="3" t="s">
        <v>11</v>
      </c>
      <c r="B204" s="3" t="s">
        <v>12</v>
      </c>
      <c r="C204" s="3" t="s">
        <v>13</v>
      </c>
      <c r="D204" s="3" t="s">
        <v>727</v>
      </c>
      <c r="E204" s="3" t="s">
        <v>1517</v>
      </c>
      <c r="F204" s="3">
        <v>840</v>
      </c>
      <c r="G204" s="3" t="s">
        <v>1518</v>
      </c>
    </row>
    <row r="205" spans="1:7" x14ac:dyDescent="0.45">
      <c r="A205" t="s">
        <v>548</v>
      </c>
      <c r="B205" t="s">
        <v>549</v>
      </c>
      <c r="C205" t="s">
        <v>550</v>
      </c>
      <c r="D205" t="s">
        <v>913</v>
      </c>
      <c r="E205" t="s">
        <v>1978</v>
      </c>
      <c r="F205">
        <v>678</v>
      </c>
      <c r="G205" t="s">
        <v>1979</v>
      </c>
    </row>
    <row r="206" spans="1:7" x14ac:dyDescent="0.45">
      <c r="A206" t="s">
        <v>554</v>
      </c>
      <c r="B206" t="s">
        <v>555</v>
      </c>
      <c r="C206" t="s">
        <v>556</v>
      </c>
      <c r="D206" t="s">
        <v>915</v>
      </c>
      <c r="E206" t="s">
        <v>1982</v>
      </c>
      <c r="F206">
        <v>952</v>
      </c>
      <c r="G206" t="s">
        <v>1983</v>
      </c>
    </row>
    <row r="207" spans="1:7" x14ac:dyDescent="0.45">
      <c r="A207" t="s">
        <v>557</v>
      </c>
      <c r="B207" t="s">
        <v>558</v>
      </c>
      <c r="C207" t="s">
        <v>559</v>
      </c>
      <c r="D207" t="s">
        <v>916</v>
      </c>
      <c r="E207" t="s">
        <v>1984</v>
      </c>
      <c r="F207">
        <v>941</v>
      </c>
      <c r="G207" t="s">
        <v>1985</v>
      </c>
    </row>
    <row r="208" spans="1:7" x14ac:dyDescent="0.45">
      <c r="A208" t="s">
        <v>560</v>
      </c>
      <c r="B208" t="s">
        <v>561</v>
      </c>
      <c r="C208" t="s">
        <v>562</v>
      </c>
      <c r="D208" t="s">
        <v>917</v>
      </c>
      <c r="E208" t="s">
        <v>1986</v>
      </c>
      <c r="F208">
        <v>690</v>
      </c>
      <c r="G208" t="s">
        <v>2085</v>
      </c>
    </row>
    <row r="209" spans="1:7" x14ac:dyDescent="0.45">
      <c r="A209" t="s">
        <v>563</v>
      </c>
      <c r="B209" t="s">
        <v>564</v>
      </c>
      <c r="C209" t="s">
        <v>565</v>
      </c>
      <c r="D209" t="s">
        <v>918</v>
      </c>
      <c r="E209" t="s">
        <v>1987</v>
      </c>
      <c r="F209">
        <v>694</v>
      </c>
      <c r="G209" t="s">
        <v>1988</v>
      </c>
    </row>
    <row r="210" spans="1:7" x14ac:dyDescent="0.45">
      <c r="A210" t="s">
        <v>566</v>
      </c>
      <c r="B210" t="s">
        <v>567</v>
      </c>
      <c r="C210" t="s">
        <v>568</v>
      </c>
      <c r="D210" t="s">
        <v>919</v>
      </c>
      <c r="E210" t="s">
        <v>1989</v>
      </c>
      <c r="F210">
        <v>702</v>
      </c>
      <c r="G210" t="s">
        <v>1990</v>
      </c>
    </row>
    <row r="211" spans="1:7" x14ac:dyDescent="0.45">
      <c r="A211" t="s">
        <v>569</v>
      </c>
      <c r="B211" t="s">
        <v>570</v>
      </c>
      <c r="C211" t="s">
        <v>571</v>
      </c>
      <c r="D211" t="s">
        <v>920</v>
      </c>
      <c r="E211" t="s">
        <v>1991</v>
      </c>
      <c r="F211">
        <v>978</v>
      </c>
      <c r="G211" t="s">
        <v>1992</v>
      </c>
    </row>
    <row r="212" spans="1:7" x14ac:dyDescent="0.45">
      <c r="A212" t="s">
        <v>572</v>
      </c>
      <c r="B212" t="s">
        <v>573</v>
      </c>
      <c r="C212" t="s">
        <v>574</v>
      </c>
      <c r="D212" t="s">
        <v>921</v>
      </c>
      <c r="E212" t="s">
        <v>1993</v>
      </c>
      <c r="F212">
        <v>978</v>
      </c>
      <c r="G212" t="s">
        <v>1994</v>
      </c>
    </row>
    <row r="213" spans="1:7" x14ac:dyDescent="0.45">
      <c r="A213" t="s">
        <v>578</v>
      </c>
      <c r="B213" t="s">
        <v>579</v>
      </c>
      <c r="C213" t="s">
        <v>580</v>
      </c>
      <c r="D213" t="s">
        <v>923</v>
      </c>
      <c r="E213" t="s">
        <v>1997</v>
      </c>
      <c r="F213">
        <v>706</v>
      </c>
      <c r="G213" t="s">
        <v>1998</v>
      </c>
    </row>
    <row r="214" spans="1:7" x14ac:dyDescent="0.45">
      <c r="A214" t="s">
        <v>596</v>
      </c>
      <c r="B214" t="s">
        <v>597</v>
      </c>
      <c r="C214" t="s">
        <v>598</v>
      </c>
      <c r="D214" t="s">
        <v>929</v>
      </c>
      <c r="E214" t="s">
        <v>2007</v>
      </c>
      <c r="F214">
        <v>938</v>
      </c>
      <c r="G214" t="s">
        <v>2008</v>
      </c>
    </row>
    <row r="215" spans="1:7" x14ac:dyDescent="0.45">
      <c r="A215" t="s">
        <v>587</v>
      </c>
      <c r="B215" t="s">
        <v>588</v>
      </c>
      <c r="C215" t="s">
        <v>589</v>
      </c>
      <c r="D215" t="s">
        <v>926</v>
      </c>
      <c r="E215" t="s">
        <v>2001</v>
      </c>
      <c r="F215">
        <v>728</v>
      </c>
      <c r="G215" t="s">
        <v>2002</v>
      </c>
    </row>
    <row r="216" spans="1:7" x14ac:dyDescent="0.45">
      <c r="A216" t="s">
        <v>593</v>
      </c>
      <c r="B216" t="s">
        <v>594</v>
      </c>
      <c r="C216" t="s">
        <v>595</v>
      </c>
      <c r="D216" t="s">
        <v>928</v>
      </c>
      <c r="E216" t="s">
        <v>2005</v>
      </c>
      <c r="F216">
        <v>144</v>
      </c>
      <c r="G216" t="s">
        <v>2006</v>
      </c>
    </row>
    <row r="217" spans="1:7" x14ac:dyDescent="0.45">
      <c r="A217" t="s">
        <v>607</v>
      </c>
      <c r="B217" t="s">
        <v>608</v>
      </c>
      <c r="C217" t="s">
        <v>609</v>
      </c>
      <c r="D217" t="s">
        <v>933</v>
      </c>
      <c r="E217" t="s">
        <v>2011</v>
      </c>
      <c r="F217">
        <v>752</v>
      </c>
      <c r="G217" t="s">
        <v>2012</v>
      </c>
    </row>
    <row r="218" spans="1:7" x14ac:dyDescent="0.45">
      <c r="A218" t="s">
        <v>610</v>
      </c>
      <c r="B218" t="s">
        <v>611</v>
      </c>
      <c r="C218" t="s">
        <v>612</v>
      </c>
      <c r="D218" t="s">
        <v>934</v>
      </c>
      <c r="E218" t="s">
        <v>2013</v>
      </c>
      <c r="F218">
        <v>756</v>
      </c>
      <c r="G218" t="s">
        <v>2014</v>
      </c>
    </row>
    <row r="219" spans="1:7" x14ac:dyDescent="0.45">
      <c r="A219" t="s">
        <v>599</v>
      </c>
      <c r="B219" t="s">
        <v>600</v>
      </c>
      <c r="C219" t="s">
        <v>601</v>
      </c>
      <c r="D219" t="s">
        <v>930</v>
      </c>
      <c r="E219" t="s">
        <v>2009</v>
      </c>
      <c r="F219">
        <v>968</v>
      </c>
      <c r="G219" t="s">
        <v>2010</v>
      </c>
    </row>
    <row r="220" spans="1:7" x14ac:dyDescent="0.45">
      <c r="A220" t="s">
        <v>717</v>
      </c>
      <c r="B220" t="s">
        <v>613</v>
      </c>
      <c r="C220" t="s">
        <v>614</v>
      </c>
      <c r="D220" t="s">
        <v>935</v>
      </c>
      <c r="E220" t="s">
        <v>2015</v>
      </c>
      <c r="F220">
        <v>760</v>
      </c>
      <c r="G220" t="s">
        <v>2016</v>
      </c>
    </row>
    <row r="221" spans="1:7" x14ac:dyDescent="0.45">
      <c r="A221" t="s">
        <v>617</v>
      </c>
      <c r="B221" t="s">
        <v>618</v>
      </c>
      <c r="C221" t="s">
        <v>619</v>
      </c>
      <c r="D221" t="s">
        <v>937</v>
      </c>
      <c r="E221" t="s">
        <v>2019</v>
      </c>
      <c r="F221">
        <v>972</v>
      </c>
      <c r="G221" t="s">
        <v>2020</v>
      </c>
    </row>
    <row r="222" spans="1:7" x14ac:dyDescent="0.45">
      <c r="A222" t="s">
        <v>702</v>
      </c>
      <c r="B222" t="s">
        <v>615</v>
      </c>
      <c r="C222" t="s">
        <v>616</v>
      </c>
      <c r="D222" t="s">
        <v>936</v>
      </c>
      <c r="E222" t="s">
        <v>2017</v>
      </c>
      <c r="F222">
        <v>901</v>
      </c>
      <c r="G222" t="s">
        <v>2018</v>
      </c>
    </row>
    <row r="223" spans="1:7" x14ac:dyDescent="0.45">
      <c r="A223" t="s">
        <v>701</v>
      </c>
      <c r="B223" t="s">
        <v>620</v>
      </c>
      <c r="C223" t="s">
        <v>621</v>
      </c>
      <c r="D223" t="s">
        <v>938</v>
      </c>
      <c r="E223" t="s">
        <v>2021</v>
      </c>
      <c r="F223">
        <v>834</v>
      </c>
      <c r="G223" t="s">
        <v>2022</v>
      </c>
    </row>
    <row r="224" spans="1:7" x14ac:dyDescent="0.45">
      <c r="A224" s="3" t="s">
        <v>121</v>
      </c>
      <c r="B224" s="3" t="s">
        <v>122</v>
      </c>
      <c r="C224" s="3" t="s">
        <v>123</v>
      </c>
      <c r="D224" s="3" t="s">
        <v>764</v>
      </c>
      <c r="E224" s="3" t="s">
        <v>1680</v>
      </c>
      <c r="F224" s="3">
        <v>950</v>
      </c>
      <c r="G224" s="3" t="s">
        <v>1681</v>
      </c>
    </row>
    <row r="225" spans="1:7" ht="27.75" x14ac:dyDescent="0.45">
      <c r="A225" s="3" t="s">
        <v>89</v>
      </c>
      <c r="B225" s="3" t="s">
        <v>90</v>
      </c>
      <c r="C225" s="3" t="s">
        <v>91</v>
      </c>
      <c r="D225" s="3" t="s">
        <v>753</v>
      </c>
      <c r="E225" s="3" t="s">
        <v>1655</v>
      </c>
      <c r="F225" s="3">
        <v>840</v>
      </c>
      <c r="G225" s="3" t="s">
        <v>1656</v>
      </c>
    </row>
    <row r="226" spans="1:7" x14ac:dyDescent="0.45">
      <c r="A226" t="s">
        <v>480</v>
      </c>
      <c r="B226" t="s">
        <v>481</v>
      </c>
      <c r="C226" t="s">
        <v>482</v>
      </c>
      <c r="D226" t="s">
        <v>889</v>
      </c>
    </row>
    <row r="227" spans="1:7" x14ac:dyDescent="0.45">
      <c r="A227" t="s">
        <v>219</v>
      </c>
      <c r="B227" t="s">
        <v>220</v>
      </c>
      <c r="C227" t="s">
        <v>221</v>
      </c>
      <c r="D227" t="s">
        <v>799</v>
      </c>
      <c r="E227" t="s">
        <v>1745</v>
      </c>
      <c r="F227">
        <v>978</v>
      </c>
      <c r="G227" t="s">
        <v>1746</v>
      </c>
    </row>
    <row r="228" spans="1:7" x14ac:dyDescent="0.45">
      <c r="A228" t="s">
        <v>622</v>
      </c>
      <c r="B228" t="s">
        <v>623</v>
      </c>
      <c r="C228" t="s">
        <v>624</v>
      </c>
      <c r="D228" t="s">
        <v>939</v>
      </c>
      <c r="E228" t="s">
        <v>2023</v>
      </c>
      <c r="F228">
        <v>764</v>
      </c>
      <c r="G228" t="s">
        <v>2024</v>
      </c>
    </row>
    <row r="229" spans="1:7" x14ac:dyDescent="0.45">
      <c r="A229" t="s">
        <v>625</v>
      </c>
      <c r="B229" t="s">
        <v>626</v>
      </c>
      <c r="C229" t="s">
        <v>627</v>
      </c>
      <c r="D229" t="s">
        <v>940</v>
      </c>
      <c r="E229" t="s">
        <v>2025</v>
      </c>
      <c r="F229">
        <v>840</v>
      </c>
      <c r="G229" t="s">
        <v>2026</v>
      </c>
    </row>
    <row r="230" spans="1:7" x14ac:dyDescent="0.45">
      <c r="A230" t="s">
        <v>628</v>
      </c>
      <c r="B230" t="s">
        <v>629</v>
      </c>
      <c r="C230" t="s">
        <v>630</v>
      </c>
      <c r="D230" t="s">
        <v>941</v>
      </c>
      <c r="E230" t="s">
        <v>2027</v>
      </c>
      <c r="F230">
        <v>952</v>
      </c>
      <c r="G230" t="s">
        <v>2028</v>
      </c>
    </row>
    <row r="231" spans="1:7" x14ac:dyDescent="0.45">
      <c r="A231" t="s">
        <v>631</v>
      </c>
      <c r="B231" t="s">
        <v>632</v>
      </c>
      <c r="C231" t="s">
        <v>633</v>
      </c>
      <c r="D231" t="s">
        <v>942</v>
      </c>
    </row>
    <row r="232" spans="1:7" x14ac:dyDescent="0.45">
      <c r="A232" t="s">
        <v>634</v>
      </c>
      <c r="B232" t="s">
        <v>635</v>
      </c>
      <c r="C232" t="s">
        <v>636</v>
      </c>
      <c r="D232" t="s">
        <v>943</v>
      </c>
      <c r="E232" t="s">
        <v>2029</v>
      </c>
      <c r="F232">
        <v>776</v>
      </c>
      <c r="G232" t="s">
        <v>2030</v>
      </c>
    </row>
    <row r="233" spans="1:7" x14ac:dyDescent="0.45">
      <c r="A233" t="s">
        <v>2086</v>
      </c>
      <c r="B233" t="s">
        <v>637</v>
      </c>
      <c r="C233" t="s">
        <v>638</v>
      </c>
      <c r="D233" t="s">
        <v>944</v>
      </c>
      <c r="E233" t="s">
        <v>2031</v>
      </c>
      <c r="F233">
        <v>780</v>
      </c>
      <c r="G233" t="s">
        <v>2032</v>
      </c>
    </row>
    <row r="234" spans="1:7" x14ac:dyDescent="0.45">
      <c r="A234" t="s">
        <v>639</v>
      </c>
      <c r="B234" t="s">
        <v>640</v>
      </c>
      <c r="C234" t="s">
        <v>641</v>
      </c>
      <c r="D234" t="s">
        <v>945</v>
      </c>
      <c r="E234" t="s">
        <v>2033</v>
      </c>
      <c r="F234">
        <v>788</v>
      </c>
      <c r="G234" t="s">
        <v>2034</v>
      </c>
    </row>
    <row r="235" spans="1:7" x14ac:dyDescent="0.45">
      <c r="A235" t="s">
        <v>645</v>
      </c>
      <c r="B235" t="s">
        <v>646</v>
      </c>
      <c r="C235" t="s">
        <v>647</v>
      </c>
      <c r="D235" t="s">
        <v>947</v>
      </c>
      <c r="E235" t="s">
        <v>2037</v>
      </c>
      <c r="F235">
        <v>934</v>
      </c>
      <c r="G235" t="s">
        <v>2038</v>
      </c>
    </row>
    <row r="236" spans="1:7" x14ac:dyDescent="0.45">
      <c r="A236" t="s">
        <v>642</v>
      </c>
      <c r="B236" t="s">
        <v>643</v>
      </c>
      <c r="C236" t="s">
        <v>644</v>
      </c>
      <c r="D236" t="s">
        <v>946</v>
      </c>
      <c r="E236" t="s">
        <v>2035</v>
      </c>
      <c r="F236">
        <v>949</v>
      </c>
      <c r="G236" t="s">
        <v>2036</v>
      </c>
    </row>
    <row r="237" spans="1:7" x14ac:dyDescent="0.45">
      <c r="A237" t="s">
        <v>651</v>
      </c>
      <c r="B237" t="s">
        <v>652</v>
      </c>
      <c r="C237" t="s">
        <v>653</v>
      </c>
      <c r="D237" t="s">
        <v>949</v>
      </c>
      <c r="E237" t="s">
        <v>2041</v>
      </c>
      <c r="F237">
        <v>0</v>
      </c>
      <c r="G237" t="s">
        <v>2042</v>
      </c>
    </row>
    <row r="238" spans="1:7" x14ac:dyDescent="0.45">
      <c r="A238" t="s">
        <v>657</v>
      </c>
      <c r="B238" t="s">
        <v>658</v>
      </c>
      <c r="C238" t="s">
        <v>659</v>
      </c>
      <c r="D238" t="s">
        <v>951</v>
      </c>
      <c r="E238" t="s">
        <v>2045</v>
      </c>
      <c r="F238">
        <v>980</v>
      </c>
      <c r="G238" t="s">
        <v>2046</v>
      </c>
    </row>
    <row r="239" spans="1:7" x14ac:dyDescent="0.45">
      <c r="A239" t="s">
        <v>669</v>
      </c>
      <c r="B239" t="s">
        <v>670</v>
      </c>
      <c r="C239" t="s">
        <v>671</v>
      </c>
      <c r="D239" t="s">
        <v>955</v>
      </c>
      <c r="E239" t="s">
        <v>2051</v>
      </c>
      <c r="F239">
        <v>858</v>
      </c>
      <c r="G239" t="s">
        <v>2052</v>
      </c>
    </row>
    <row r="240" spans="1:7" x14ac:dyDescent="0.45">
      <c r="A240" t="s">
        <v>675</v>
      </c>
      <c r="B240" t="s">
        <v>676</v>
      </c>
      <c r="C240" t="s">
        <v>677</v>
      </c>
      <c r="D240" t="s">
        <v>957</v>
      </c>
      <c r="E240" t="s">
        <v>2055</v>
      </c>
      <c r="F240">
        <v>548</v>
      </c>
      <c r="G240" t="s">
        <v>2056</v>
      </c>
    </row>
    <row r="241" spans="1:7" x14ac:dyDescent="0.45">
      <c r="A241" t="s">
        <v>711</v>
      </c>
      <c r="B241" t="s">
        <v>275</v>
      </c>
      <c r="C241" t="s">
        <v>2057</v>
      </c>
      <c r="D241" t="s">
        <v>818</v>
      </c>
      <c r="E241" t="s">
        <v>2058</v>
      </c>
      <c r="F241">
        <v>978</v>
      </c>
      <c r="G241" t="s">
        <v>2059</v>
      </c>
    </row>
    <row r="242" spans="1:7" x14ac:dyDescent="0.45">
      <c r="A242" t="s">
        <v>718</v>
      </c>
      <c r="B242" t="s">
        <v>678</v>
      </c>
      <c r="C242" t="s">
        <v>679</v>
      </c>
      <c r="D242" t="s">
        <v>958</v>
      </c>
      <c r="E242" t="s">
        <v>2060</v>
      </c>
      <c r="F242">
        <v>937</v>
      </c>
      <c r="G242" t="s">
        <v>2090</v>
      </c>
    </row>
    <row r="243" spans="1:7" x14ac:dyDescent="0.45">
      <c r="A243" t="s">
        <v>680</v>
      </c>
      <c r="B243" t="s">
        <v>681</v>
      </c>
      <c r="C243" t="s">
        <v>682</v>
      </c>
      <c r="D243" t="s">
        <v>959</v>
      </c>
      <c r="E243" t="s">
        <v>2061</v>
      </c>
      <c r="F243">
        <v>704</v>
      </c>
      <c r="G243" t="s">
        <v>2062</v>
      </c>
    </row>
    <row r="244" spans="1:7" x14ac:dyDescent="0.45">
      <c r="A244" t="s">
        <v>692</v>
      </c>
      <c r="B244" t="s">
        <v>693</v>
      </c>
      <c r="C244" t="s">
        <v>694</v>
      </c>
      <c r="D244" t="s">
        <v>963</v>
      </c>
      <c r="E244" t="s">
        <v>2065</v>
      </c>
      <c r="F244">
        <v>886</v>
      </c>
      <c r="G244" t="s">
        <v>2066</v>
      </c>
    </row>
    <row r="245" spans="1:7" x14ac:dyDescent="0.45">
      <c r="A245" t="s">
        <v>695</v>
      </c>
      <c r="B245" t="s">
        <v>696</v>
      </c>
      <c r="C245" t="s">
        <v>697</v>
      </c>
      <c r="D245" t="s">
        <v>964</v>
      </c>
      <c r="E245" t="s">
        <v>2067</v>
      </c>
      <c r="F245">
        <v>967</v>
      </c>
      <c r="G245" t="s">
        <v>2068</v>
      </c>
    </row>
    <row r="246" spans="1:7" x14ac:dyDescent="0.45">
      <c r="A246" t="s">
        <v>698</v>
      </c>
      <c r="B246" t="s">
        <v>699</v>
      </c>
      <c r="C246" t="s">
        <v>700</v>
      </c>
      <c r="D246" t="s">
        <v>965</v>
      </c>
      <c r="E246" t="s">
        <v>2069</v>
      </c>
      <c r="F246">
        <v>840</v>
      </c>
      <c r="G246" t="s">
        <v>2070</v>
      </c>
    </row>
  </sheetData>
  <sheetProtection algorithmName="SHA-512" hashValue="zoQ512WdFpDc/dHg9PJlNwkbX+Vf1RZpAkVVmLsEeWmct8oM5he5gSIAUNNuNx5oTa1uTWpzGAjJKLuu1MLSMw==" saltValue="erYomEKjEpjEt0chKr03nQ==" spinCount="100000" sheet="1" objects="1" scenarios="1"/>
  <sortState xmlns:xlrd2="http://schemas.microsoft.com/office/spreadsheetml/2017/richdata2" ref="H10:J156">
    <sortCondition ref="H10:H156"/>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1" ma:contentTypeDescription="Create a new document." ma:contentTypeScope="" ma:versionID="8cda5e43355a178765403bf25fc62d8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0732ab638ef70049696dc25a7a2200f6"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2EB73A9A-A04F-41FF-96F9-A7BAA5B16ED1}">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0B5AF3EE-C7A5-4786-ADB9-446F04281C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4.xml><?xml version="1.0" encoding="utf-8"?>
<ds:datastoreItem xmlns:ds="http://schemas.openxmlformats.org/officeDocument/2006/customXml" ds:itemID="{7BDA85FB-57D5-4A9F-A904-DAE4917098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21</vt:i4>
      </vt:variant>
    </vt:vector>
  </HeadingPairs>
  <TitlesOfParts>
    <vt:vector size="28" baseType="lpstr">
      <vt:lpstr>Introduction</vt:lpstr>
      <vt:lpstr>Partie 1 - Présentation</vt:lpstr>
      <vt:lpstr>Partie 2 - Liste de pointage</vt:lpstr>
      <vt:lpstr>Partie 3 - Entités déclarantes</vt:lpstr>
      <vt:lpstr>Partie 4 - Recettes de l’État</vt:lpstr>
      <vt:lpstr>Partie 5 - Données d’entreprise</vt:lpstr>
      <vt:lpstr>Listes</vt:lpstr>
      <vt:lpstr>'Partie 2 - Liste de pointage'!_ftn1</vt:lpstr>
      <vt:lpstr>'Partie 2 - Liste de pointage'!_ftnref1</vt:lpstr>
      <vt:lpstr>'Partie 2 - Liste de pointage'!_Toc128306901</vt:lpstr>
      <vt:lpstr>'Partie 2 - Liste de pointage'!_Toc128306914</vt:lpstr>
      <vt:lpstr>'Partie 2 - Liste de pointage'!_Toc128306936</vt:lpstr>
      <vt:lpstr>'Partie 2 - Liste de pointage'!_Toc62285611</vt:lpstr>
      <vt:lpstr>Agency_type</vt:lpstr>
      <vt:lpstr>Commodities_list</vt:lpstr>
      <vt:lpstr>Commodity_names</vt:lpstr>
      <vt:lpstr>Companies_list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EITI International Secretariat</dc:creator>
  <cp:lastModifiedBy>Kiala, Lazare</cp:lastModifiedBy>
  <cp:lastPrinted>2019-01-03T11:51:23Z</cp:lastPrinted>
  <dcterms:created xsi:type="dcterms:W3CDTF">2018-04-20T09:16:43Z</dcterms:created>
  <dcterms:modified xsi:type="dcterms:W3CDTF">2024-01-10T12:12:13Z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ies>
</file>